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90" i="1" l="1"/>
  <c r="F90" i="1"/>
  <c r="F91" i="1" s="1"/>
  <c r="E90" i="1"/>
  <c r="E91" i="1" s="1"/>
  <c r="C90" i="1"/>
  <c r="C91" i="1" s="1"/>
  <c r="N86" i="1"/>
  <c r="M86" i="1"/>
  <c r="L86" i="1"/>
  <c r="K86" i="1"/>
  <c r="K90" i="1" s="1"/>
  <c r="M85" i="1"/>
  <c r="N84" i="1"/>
  <c r="M84" i="1"/>
  <c r="L84" i="1"/>
  <c r="M81" i="1"/>
  <c r="K81" i="1"/>
  <c r="K91" i="1" s="1"/>
  <c r="J81" i="1"/>
  <c r="G81" i="1"/>
  <c r="G91" i="1" s="1"/>
  <c r="N75" i="1"/>
  <c r="N81" i="1" s="1"/>
  <c r="L75" i="1"/>
  <c r="L81" i="1" s="1"/>
  <c r="J109" i="1"/>
  <c r="G109" i="1"/>
  <c r="D109" i="1"/>
  <c r="C109" i="1"/>
  <c r="N105" i="1"/>
  <c r="M104" i="1"/>
  <c r="L104" i="1"/>
  <c r="K104" i="1"/>
  <c r="N103" i="1"/>
  <c r="N109" i="1" s="1"/>
  <c r="M103" i="1"/>
  <c r="M109" i="1" s="1"/>
  <c r="L103" i="1"/>
  <c r="L109" i="1" s="1"/>
  <c r="K103" i="1"/>
  <c r="K109" i="1" s="1"/>
  <c r="K100" i="1"/>
  <c r="J100" i="1"/>
  <c r="J110" i="1" s="1"/>
  <c r="G100" i="1"/>
  <c r="F100" i="1"/>
  <c r="E100" i="1"/>
  <c r="D100" i="1"/>
  <c r="C100" i="1"/>
  <c r="N96" i="1"/>
  <c r="N100" i="1" s="1"/>
  <c r="N110" i="1" s="1"/>
  <c r="M96" i="1"/>
  <c r="M100" i="1" s="1"/>
  <c r="L96" i="1"/>
  <c r="L100" i="1" s="1"/>
  <c r="J69" i="1"/>
  <c r="G69" i="1"/>
  <c r="F69" i="1"/>
  <c r="F70" i="1" s="1"/>
  <c r="E69" i="1"/>
  <c r="D69" i="1"/>
  <c r="D70" i="1" s="1"/>
  <c r="C69" i="1"/>
  <c r="N65" i="1"/>
  <c r="M65" i="1"/>
  <c r="L64" i="1"/>
  <c r="K64" i="1"/>
  <c r="N63" i="1"/>
  <c r="N69" i="1" s="1"/>
  <c r="M63" i="1"/>
  <c r="L63" i="1"/>
  <c r="K63" i="1"/>
  <c r="K69" i="1" s="1"/>
  <c r="M62" i="1"/>
  <c r="L62" i="1"/>
  <c r="J59" i="1"/>
  <c r="J70" i="1" s="1"/>
  <c r="G59" i="1"/>
  <c r="G70" i="1" s="1"/>
  <c r="C59" i="1"/>
  <c r="N54" i="1"/>
  <c r="N59" i="1" s="1"/>
  <c r="N70" i="1" s="1"/>
  <c r="M54" i="1"/>
  <c r="L54" i="1"/>
  <c r="K54" i="1"/>
  <c r="K59" i="1" s="1"/>
  <c r="M53" i="1"/>
  <c r="G49" i="1"/>
  <c r="F49" i="1"/>
  <c r="J48" i="1"/>
  <c r="N43" i="1"/>
  <c r="N48" i="1" s="1"/>
  <c r="M43" i="1"/>
  <c r="M48" i="1" s="1"/>
  <c r="L43" i="1"/>
  <c r="K43" i="1"/>
  <c r="K48" i="1" s="1"/>
  <c r="L42" i="1"/>
  <c r="N38" i="1"/>
  <c r="M38" i="1"/>
  <c r="L38" i="1"/>
  <c r="K38" i="1"/>
  <c r="J38" i="1"/>
  <c r="C38" i="1"/>
  <c r="C49" i="1" s="1"/>
  <c r="L69" i="1" l="1"/>
  <c r="L70" i="1" s="1"/>
  <c r="D110" i="1"/>
  <c r="M110" i="1"/>
  <c r="K110" i="1"/>
  <c r="L110" i="1"/>
  <c r="N49" i="1"/>
  <c r="J91" i="1"/>
  <c r="L90" i="1"/>
  <c r="G110" i="1"/>
  <c r="C110" i="1"/>
  <c r="L91" i="1"/>
  <c r="K70" i="1"/>
  <c r="C70" i="1"/>
  <c r="M91" i="1"/>
  <c r="N90" i="1"/>
  <c r="N91" i="1" s="1"/>
  <c r="M90" i="1"/>
  <c r="M69" i="1"/>
  <c r="M70" i="1" s="1"/>
  <c r="J49" i="1"/>
  <c r="M49" i="1"/>
  <c r="K49" i="1"/>
  <c r="L48" i="1"/>
  <c r="L49" i="1" s="1"/>
  <c r="J27" i="1" l="1"/>
  <c r="G27" i="1"/>
  <c r="F27" i="1"/>
  <c r="E27" i="1"/>
  <c r="D27" i="1"/>
  <c r="C27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N27" i="1" s="1"/>
  <c r="M19" i="1"/>
  <c r="M27" i="1" s="1"/>
  <c r="L19" i="1"/>
  <c r="K19" i="1"/>
  <c r="K27" i="1" s="1"/>
  <c r="J17" i="1"/>
  <c r="G17" i="1"/>
  <c r="F17" i="1"/>
  <c r="E17" i="1"/>
  <c r="E28" i="1" s="1"/>
  <c r="E29" i="1" s="1"/>
  <c r="D17" i="1"/>
  <c r="C17" i="1"/>
  <c r="N11" i="1"/>
  <c r="N17" i="1" s="1"/>
  <c r="M11" i="1"/>
  <c r="M17" i="1" s="1"/>
  <c r="L11" i="1"/>
  <c r="L17" i="1" s="1"/>
  <c r="K11" i="1"/>
  <c r="K17" i="1" s="1"/>
  <c r="L27" i="1" l="1"/>
  <c r="L28" i="1" s="1"/>
  <c r="L29" i="1" s="1"/>
  <c r="C28" i="1"/>
  <c r="F28" i="1"/>
  <c r="F29" i="1" s="1"/>
  <c r="J28" i="1"/>
  <c r="G28" i="1"/>
  <c r="G29" i="1" s="1"/>
  <c r="K28" i="1"/>
  <c r="K29" i="1" s="1"/>
  <c r="D28" i="1"/>
  <c r="D29" i="1" s="1"/>
  <c r="N28" i="1"/>
  <c r="N29" i="1" s="1"/>
  <c r="M28" i="1"/>
  <c r="M29" i="1" s="1"/>
</calcChain>
</file>

<file path=xl/sharedStrings.xml><?xml version="1.0" encoding="utf-8"?>
<sst xmlns="http://schemas.openxmlformats.org/spreadsheetml/2006/main" count="360" uniqueCount="122">
  <si>
    <t>Утверждаю</t>
  </si>
  <si>
    <t xml:space="preserve"> </t>
  </si>
  <si>
    <t>№ рецептуры*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</si>
  <si>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</si>
  <si>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</si>
  <si>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</si>
  <si>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</si>
  <si>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</si>
  <si>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</si>
  <si>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Завтрак</t>
  </si>
  <si>
    <t>54-20к-2020</t>
  </si>
  <si>
    <t>Каша жидкая молочная гречневая</t>
  </si>
  <si>
    <t>54-23гн-2020</t>
  </si>
  <si>
    <t>Кофейный напиток с молоком</t>
  </si>
  <si>
    <t>Пром.</t>
  </si>
  <si>
    <t>Хлеб пшеничный</t>
  </si>
  <si>
    <t>Хлеб ржано-пшеничный</t>
  </si>
  <si>
    <t>Масло сливочное</t>
  </si>
  <si>
    <t>Фрукт (яблоко)</t>
  </si>
  <si>
    <t>Итого за завтрак</t>
  </si>
  <si>
    <t>Обед</t>
  </si>
  <si>
    <t xml:space="preserve">54-8с-2020 </t>
  </si>
  <si>
    <t>Суп гороховый</t>
  </si>
  <si>
    <t>54-1г-2020</t>
  </si>
  <si>
    <t>Макароны отварные</t>
  </si>
  <si>
    <t>54-6м-2020</t>
  </si>
  <si>
    <t>Биточек из говядины</t>
  </si>
  <si>
    <t>463 2013 г.</t>
  </si>
  <si>
    <t>54-35хн-2020</t>
  </si>
  <si>
    <t>пром.</t>
  </si>
  <si>
    <t>Итого за Обед</t>
  </si>
  <si>
    <t>Итого за день</t>
  </si>
  <si>
    <t>54-11г-2020</t>
  </si>
  <si>
    <t>Картофельное пюре</t>
  </si>
  <si>
    <t>54-5м-2020</t>
  </si>
  <si>
    <t>Котлета из курицы</t>
  </si>
  <si>
    <t>54-2гн-2020</t>
  </si>
  <si>
    <t>Чай с сахаром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</si>
  <si>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</si>
  <si>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</si>
  <si>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</si>
  <si>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</si>
  <si>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</si>
  <si>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54-4соус-2020</t>
  </si>
  <si>
    <t>Соус сметанный натуральный</t>
  </si>
  <si>
    <t>54-2хн-2020</t>
  </si>
  <si>
    <t>Компот из кураги</t>
  </si>
  <si>
    <t>Фрукт (банан)</t>
  </si>
  <si>
    <t>54-11с-2020</t>
  </si>
  <si>
    <t>Суп крестьянский с крупой (крупа рисовая)</t>
  </si>
  <si>
    <t>54-1м-2020</t>
  </si>
  <si>
    <t>54-13хн-2020</t>
  </si>
  <si>
    <t>Напиток из шиповника</t>
  </si>
  <si>
    <t>54-3р-2020</t>
  </si>
  <si>
    <t>-</t>
  </si>
  <si>
    <t>54-3з-2020</t>
  </si>
  <si>
    <t xml:space="preserve">Помидор в нарезке </t>
  </si>
  <si>
    <t>Щи из свежей капусты со сметаной</t>
  </si>
  <si>
    <t>54-25м-2020</t>
  </si>
  <si>
    <t>Курица тушеная с морковью</t>
  </si>
  <si>
    <t>54-3г-2020</t>
  </si>
  <si>
    <t>Макароны отварные с сыром</t>
  </si>
  <si>
    <t>54-6о-2020</t>
  </si>
  <si>
    <t>Яйцо вареное</t>
  </si>
  <si>
    <t>54-3гн-2020</t>
  </si>
  <si>
    <t>Чай с лимоном и сахаром</t>
  </si>
  <si>
    <t>Суп картофельный с макаронными изделиями</t>
  </si>
  <si>
    <t>Печень говяжья по-строгановски</t>
  </si>
  <si>
    <t xml:space="preserve"> меню МАОУ СОШ №76</t>
  </si>
  <si>
    <t xml:space="preserve"> меню МАОУ СОШ № 76</t>
  </si>
  <si>
    <t>Батон Йодированный</t>
  </si>
  <si>
    <t>Фрукт (яблоко/банан)</t>
  </si>
  <si>
    <t>54-5з-2020</t>
  </si>
  <si>
    <t>Салат из свежих помидоров и огурцов</t>
  </si>
  <si>
    <t>Соус томатный с овощами</t>
  </si>
  <si>
    <t>54-1хн-2020</t>
  </si>
  <si>
    <t>Компот из сухофруктов</t>
  </si>
  <si>
    <t>54-10к-2020</t>
  </si>
  <si>
    <t>Омлет натуральный</t>
  </si>
  <si>
    <t>225.5</t>
  </si>
  <si>
    <t>54-1о-2020</t>
  </si>
  <si>
    <t>0.20</t>
  </si>
  <si>
    <t>Батон йодированный</t>
  </si>
  <si>
    <t>17,32)</t>
  </si>
  <si>
    <t>54-2з-2020</t>
  </si>
  <si>
    <t>Огурец в нарезке</t>
  </si>
  <si>
    <t xml:space="preserve">54-18с-2020 </t>
  </si>
  <si>
    <t>Бифстроганов из отварной говядины</t>
  </si>
  <si>
    <t>ЗАВТРАК</t>
  </si>
  <si>
    <t>54-11з-2020</t>
  </si>
  <si>
    <t>Салат из моркови и яблок</t>
  </si>
  <si>
    <t>54-213н-2020</t>
  </si>
  <si>
    <t xml:space="preserve">Огурец в нарезке </t>
  </si>
  <si>
    <t xml:space="preserve">54-7с-2020 </t>
  </si>
  <si>
    <t>54-18м-2020</t>
  </si>
  <si>
    <t>Компот из  сухофруктов</t>
  </si>
  <si>
    <t>22,12)</t>
  </si>
  <si>
    <t>54-6Г-2020</t>
  </si>
  <si>
    <t>Котлета рыбная (минтай)</t>
  </si>
  <si>
    <t>4,18,25</t>
  </si>
  <si>
    <t>Чай чс сахаром</t>
  </si>
  <si>
    <t>54-2г-2020</t>
  </si>
  <si>
    <t>54-1сс-2020</t>
  </si>
  <si>
    <t>54-1с-2020</t>
  </si>
  <si>
    <t>26,33)</t>
  </si>
  <si>
    <t>"_____"_____________ 2025 год</t>
  </si>
  <si>
    <t xml:space="preserve">Директор МАОУ  СОШ №76 </t>
  </si>
  <si>
    <t>_____О.С. Семяшкина_____</t>
  </si>
  <si>
    <t xml:space="preserve">Директор МАОУ СОШ №76 </t>
  </si>
  <si>
    <t>_____О.С. Семяшкина____________</t>
  </si>
  <si>
    <t>для обучающихся 1-4 х классов с 15.12 2025-19.12.2025 г.</t>
  </si>
  <si>
    <t>для обучающихся 5-11 х классов с15.12.2025-19.12.2025г.</t>
  </si>
  <si>
    <t>Понедельник, 15.12.2025      3неделя</t>
  </si>
  <si>
    <t>Понедельник,    15.12.2025 3неделя</t>
  </si>
  <si>
    <t xml:space="preserve"> 16.12.2025 Вторник, 3неделя</t>
  </si>
  <si>
    <t>16.12.2025 Вторник, 3неделя</t>
  </si>
  <si>
    <t xml:space="preserve"> 17.12.2025  Среда,3 неделя</t>
  </si>
  <si>
    <t xml:space="preserve"> 17.12.2025  Среда,  3неделя</t>
  </si>
  <si>
    <t>18.12.2025 Четверг 3 ненеля</t>
  </si>
  <si>
    <t xml:space="preserve"> 18.12.2025   Четверг,  3неделя</t>
  </si>
  <si>
    <t>19.12.2025 Пятница 3 ненеля</t>
  </si>
  <si>
    <t xml:space="preserve"> 19.12.2025   Пятница,  3неделя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</si>
</sst>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sz val="10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6"/>
      <name val="Liberation Serif"/>
      <family val="1"/>
      <charset val="204"/>
    </font>
    <font>
      <sz val="6"/>
      <name val="Liberation Serif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name val="Liberanion"/>
      <charset val="204"/>
    </font>
    <font>
      <b/>
      <sz val="8"/>
      <name val="Liberanion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6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justify" vertical="center" wrapText="1"/>
    </xf>
    <xf numFmtId="0" fontId="11" fillId="0" borderId="2" xfId="0" applyNumberFormat="1" applyFont="1" applyFill="1" applyBorder="1" applyAlignment="1">
      <alignment horizontal="justify" vertical="center" wrapText="1"/>
    </xf>
    <xf numFmtId="0" fontId="10" fillId="0" borderId="0" xfId="0" applyNumberFormat="1" applyFont="1" applyFill="1"/>
    <xf numFmtId="0" fontId="10" fillId="3" borderId="2" xfId="0" applyNumberFormat="1" applyFont="1" applyFill="1" applyBorder="1" applyAlignment="1">
      <alignment horizontal="left" vertical="center" wrapText="1"/>
    </xf>
    <xf numFmtId="0" fontId="10" fillId="3" borderId="2" xfId="0" applyNumberFormat="1" applyFont="1" applyFill="1" applyBorder="1" applyAlignment="1">
      <alignment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9" fontId="10" fillId="0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4" fontId="6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9" fontId="5" fillId="2" borderId="2" xfId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vertical="center" wrapText="1"/>
    </xf>
    <xf numFmtId="0" fontId="11" fillId="2" borderId="2" xfId="0" applyNumberFormat="1" applyFont="1" applyFill="1" applyBorder="1" applyAlignment="1">
      <alignment horizontal="justify" vertical="center" wrapText="1"/>
    </xf>
    <xf numFmtId="0" fontId="10" fillId="2" borderId="2" xfId="0" applyNumberFormat="1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justify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abSelected="1" workbookViewId="0">
      <selection activeCell="I93" sqref="I93"/>
    </sheetView>
  </sheetViews>
  <sheetFormatPr defaultRowHeight="15"/>
  <cols>
    <col min="2" max="2" width="9.5703125" customWidth="1"/>
  </cols>
  <sheetData>
    <row r="1" spans="1:14">
      <c r="A1" s="1"/>
      <c r="B1" s="1"/>
      <c r="C1" s="1"/>
      <c r="D1" s="1"/>
      <c r="E1" s="57" t="s">
        <v>0</v>
      </c>
      <c r="F1" s="57"/>
      <c r="G1" s="57"/>
      <c r="H1" s="1"/>
      <c r="I1" s="1"/>
      <c r="J1" s="1"/>
      <c r="K1" s="1"/>
      <c r="L1" s="57" t="s">
        <v>0</v>
      </c>
      <c r="M1" s="57"/>
      <c r="N1" s="57"/>
    </row>
    <row r="2" spans="1:14">
      <c r="A2" s="1"/>
      <c r="B2" s="1"/>
      <c r="C2" s="1"/>
      <c r="D2" s="1"/>
      <c r="E2" s="57" t="s">
        <v>106</v>
      </c>
      <c r="F2" s="57"/>
      <c r="G2" s="57"/>
      <c r="H2" s="1"/>
      <c r="I2" s="1"/>
      <c r="J2" s="1"/>
      <c r="K2" s="1"/>
      <c r="L2" s="57" t="s">
        <v>108</v>
      </c>
      <c r="M2" s="57"/>
      <c r="N2" s="57"/>
    </row>
    <row r="3" spans="1:14">
      <c r="A3" s="1"/>
      <c r="B3" s="1"/>
      <c r="C3" s="1"/>
      <c r="D3" s="1" t="s">
        <v>1</v>
      </c>
      <c r="E3" s="57" t="s">
        <v>107</v>
      </c>
      <c r="F3" s="57"/>
      <c r="G3" s="57"/>
      <c r="H3" s="1"/>
      <c r="I3" s="1"/>
      <c r="J3" s="1"/>
      <c r="K3" s="1" t="s">
        <v>1</v>
      </c>
      <c r="L3" s="57" t="s">
        <v>109</v>
      </c>
      <c r="M3" s="57"/>
      <c r="N3" s="57"/>
    </row>
    <row r="4" spans="1:14">
      <c r="A4" s="1"/>
      <c r="B4" s="1"/>
      <c r="C4" s="1"/>
      <c r="D4" s="1"/>
      <c r="E4" s="57" t="s">
        <v>105</v>
      </c>
      <c r="F4" s="57"/>
      <c r="G4" s="57"/>
      <c r="H4" s="1"/>
      <c r="I4" s="1"/>
      <c r="J4" s="1"/>
      <c r="K4" s="1"/>
      <c r="L4" s="57" t="s">
        <v>105</v>
      </c>
      <c r="M4" s="57"/>
      <c r="N4" s="57"/>
    </row>
    <row r="5" spans="1:14">
      <c r="A5" s="58" t="s">
        <v>68</v>
      </c>
      <c r="B5" s="58"/>
      <c r="C5" s="58"/>
      <c r="D5" s="58"/>
      <c r="E5" s="58"/>
      <c r="F5" s="58"/>
      <c r="G5" s="58"/>
      <c r="H5" s="58" t="s">
        <v>69</v>
      </c>
      <c r="I5" s="58"/>
      <c r="J5" s="58"/>
      <c r="K5" s="58"/>
      <c r="L5" s="58"/>
      <c r="M5" s="58"/>
      <c r="N5" s="58"/>
    </row>
    <row r="6" spans="1:14">
      <c r="A6" s="59" t="s">
        <v>110</v>
      </c>
      <c r="B6" s="59"/>
      <c r="C6" s="59"/>
      <c r="D6" s="59"/>
      <c r="E6" s="59"/>
      <c r="F6" s="59"/>
      <c r="G6" s="59"/>
      <c r="H6" s="59" t="s">
        <v>111</v>
      </c>
      <c r="I6" s="59"/>
      <c r="J6" s="59"/>
      <c r="K6" s="59"/>
      <c r="L6" s="59"/>
      <c r="M6" s="59"/>
      <c r="N6" s="59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38.25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3" t="s">
        <v>2</v>
      </c>
      <c r="I8" s="4" t="s">
        <v>3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</row>
    <row r="9" spans="1:14" ht="33">
      <c r="A9" s="5"/>
      <c r="B9" s="11" t="s">
        <v>112</v>
      </c>
      <c r="C9" s="12"/>
      <c r="D9" s="13"/>
      <c r="E9" s="13"/>
      <c r="F9" s="13"/>
      <c r="G9" s="13"/>
      <c r="H9" s="14"/>
      <c r="I9" s="11" t="s">
        <v>113</v>
      </c>
      <c r="J9" s="12"/>
      <c r="K9" s="6"/>
      <c r="L9" s="6"/>
      <c r="M9" s="6"/>
      <c r="N9" s="6"/>
    </row>
    <row r="10" spans="1:14">
      <c r="A10" s="5"/>
      <c r="B10" s="42" t="s">
        <v>9</v>
      </c>
      <c r="C10" s="49"/>
      <c r="D10" s="6"/>
      <c r="E10" s="6"/>
      <c r="F10" s="6"/>
      <c r="G10" s="6"/>
      <c r="H10" s="5"/>
      <c r="I10" s="42" t="s">
        <v>9</v>
      </c>
      <c r="J10" s="49"/>
      <c r="K10" s="6"/>
      <c r="L10" s="6"/>
      <c r="M10" s="6"/>
      <c r="N10" s="6"/>
    </row>
    <row r="11" spans="1:14" ht="51">
      <c r="A11" s="15" t="s">
        <v>10</v>
      </c>
      <c r="B11" s="3" t="s">
        <v>11</v>
      </c>
      <c r="C11" s="4">
        <v>200</v>
      </c>
      <c r="D11" s="16">
        <v>7.1</v>
      </c>
      <c r="E11" s="16">
        <v>5.8</v>
      </c>
      <c r="F11" s="16">
        <v>26.6</v>
      </c>
      <c r="G11" s="16">
        <v>187.3</v>
      </c>
      <c r="H11" s="15" t="s">
        <v>10</v>
      </c>
      <c r="I11" s="3" t="s">
        <v>11</v>
      </c>
      <c r="J11" s="4">
        <v>250</v>
      </c>
      <c r="K11" s="16">
        <f>$J11*D11/$C11</f>
        <v>8.875</v>
      </c>
      <c r="L11" s="16">
        <f>$J11*E11/$C11</f>
        <v>7.25</v>
      </c>
      <c r="M11" s="16">
        <f>$J11*F11/$C11</f>
        <v>33.25</v>
      </c>
      <c r="N11" s="16">
        <f>$J11*G11/$C11</f>
        <v>234.125</v>
      </c>
    </row>
    <row r="12" spans="1:14" ht="51">
      <c r="A12" s="17" t="s">
        <v>12</v>
      </c>
      <c r="B12" s="3" t="s">
        <v>13</v>
      </c>
      <c r="C12" s="4">
        <v>200</v>
      </c>
      <c r="D12" s="16">
        <v>3.9</v>
      </c>
      <c r="E12" s="16">
        <v>2.9</v>
      </c>
      <c r="F12" s="16">
        <v>11.2</v>
      </c>
      <c r="G12" s="16">
        <v>86</v>
      </c>
      <c r="H12" s="17" t="s">
        <v>12</v>
      </c>
      <c r="I12" s="3" t="s">
        <v>13</v>
      </c>
      <c r="J12" s="4">
        <v>200</v>
      </c>
      <c r="K12" s="16">
        <v>3.9</v>
      </c>
      <c r="L12" s="16">
        <v>2.9</v>
      </c>
      <c r="M12" s="16">
        <v>11.2</v>
      </c>
      <c r="N12" s="16">
        <v>86</v>
      </c>
    </row>
    <row r="13" spans="1:14" ht="38.25">
      <c r="A13" s="15" t="s">
        <v>14</v>
      </c>
      <c r="B13" s="3" t="s">
        <v>70</v>
      </c>
      <c r="C13" s="4">
        <v>30</v>
      </c>
      <c r="D13" s="16">
        <v>2.31</v>
      </c>
      <c r="E13" s="16">
        <v>0.81</v>
      </c>
      <c r="F13" s="16">
        <v>16.14</v>
      </c>
      <c r="G13" s="16">
        <v>82.5</v>
      </c>
      <c r="H13" s="15" t="s">
        <v>14</v>
      </c>
      <c r="I13" s="3" t="s">
        <v>70</v>
      </c>
      <c r="J13" s="4">
        <v>30</v>
      </c>
      <c r="K13" s="16">
        <v>2.31</v>
      </c>
      <c r="L13" s="16">
        <v>0.28799999999999998</v>
      </c>
      <c r="M13" s="16">
        <v>14.372999999999999</v>
      </c>
      <c r="N13" s="16">
        <v>70.8</v>
      </c>
    </row>
    <row r="14" spans="1:14" ht="51">
      <c r="A14" s="15" t="s">
        <v>14</v>
      </c>
      <c r="B14" s="3" t="s">
        <v>16</v>
      </c>
      <c r="C14" s="18">
        <v>20</v>
      </c>
      <c r="D14" s="19">
        <v>1.3</v>
      </c>
      <c r="E14" s="19">
        <v>0.2</v>
      </c>
      <c r="F14" s="19">
        <v>7.9</v>
      </c>
      <c r="G14" s="19">
        <v>39.1</v>
      </c>
      <c r="H14" s="15" t="s">
        <v>14</v>
      </c>
      <c r="I14" s="3" t="s">
        <v>16</v>
      </c>
      <c r="J14" s="18">
        <v>20</v>
      </c>
      <c r="K14" s="19">
        <v>1.3</v>
      </c>
      <c r="L14" s="19">
        <v>0.2</v>
      </c>
      <c r="M14" s="19">
        <v>7.9</v>
      </c>
      <c r="N14" s="19">
        <v>39.1</v>
      </c>
    </row>
    <row r="15" spans="1:14" ht="38.25">
      <c r="A15" s="15" t="s">
        <v>14</v>
      </c>
      <c r="B15" s="3" t="s">
        <v>17</v>
      </c>
      <c r="C15" s="4">
        <v>10</v>
      </c>
      <c r="D15" s="16">
        <v>0.06</v>
      </c>
      <c r="E15" s="16">
        <v>8.25</v>
      </c>
      <c r="F15" s="16">
        <v>0.09</v>
      </c>
      <c r="G15" s="16">
        <v>75</v>
      </c>
      <c r="H15" s="15" t="s">
        <v>14</v>
      </c>
      <c r="I15" s="3" t="s">
        <v>17</v>
      </c>
      <c r="J15" s="4">
        <v>10</v>
      </c>
      <c r="K15" s="16">
        <v>0.06</v>
      </c>
      <c r="L15" s="16">
        <v>8.25</v>
      </c>
      <c r="M15" s="16">
        <v>0.09</v>
      </c>
      <c r="N15" s="16">
        <v>75</v>
      </c>
    </row>
    <row r="16" spans="1:14" ht="38.25">
      <c r="A16" s="15" t="s">
        <v>14</v>
      </c>
      <c r="B16" s="3" t="s">
        <v>71</v>
      </c>
      <c r="C16" s="4">
        <v>200</v>
      </c>
      <c r="D16" s="16">
        <v>1.5</v>
      </c>
      <c r="E16" s="16">
        <v>0.5</v>
      </c>
      <c r="F16" s="16">
        <v>21</v>
      </c>
      <c r="G16" s="16">
        <v>97</v>
      </c>
      <c r="H16" s="15" t="s">
        <v>14</v>
      </c>
      <c r="I16" s="3" t="s">
        <v>47</v>
      </c>
      <c r="J16" s="4">
        <v>200</v>
      </c>
      <c r="K16" s="16">
        <v>1.5</v>
      </c>
      <c r="L16" s="16">
        <v>0.5</v>
      </c>
      <c r="M16" s="16">
        <v>21</v>
      </c>
      <c r="N16" s="16">
        <v>97</v>
      </c>
    </row>
    <row r="17" spans="1:14" ht="25.5">
      <c r="A17" s="15"/>
      <c r="B17" s="10" t="s">
        <v>19</v>
      </c>
      <c r="C17" s="20">
        <f>SUM(C11:C16)</f>
        <v>660</v>
      </c>
      <c r="D17" s="20">
        <f t="shared" ref="D17:G17" si="0">SUM(D11:D16)</f>
        <v>16.170000000000002</v>
      </c>
      <c r="E17" s="20">
        <f t="shared" si="0"/>
        <v>18.46</v>
      </c>
      <c r="F17" s="20">
        <f t="shared" si="0"/>
        <v>82.93</v>
      </c>
      <c r="G17" s="20">
        <f t="shared" si="0"/>
        <v>566.90000000000009</v>
      </c>
      <c r="H17" s="15"/>
      <c r="I17" s="10" t="s">
        <v>19</v>
      </c>
      <c r="J17" s="21">
        <f>SUM(J11:J16)</f>
        <v>710</v>
      </c>
      <c r="K17" s="20">
        <f t="shared" ref="K17:N17" si="1">SUM(K11:K16)</f>
        <v>17.945</v>
      </c>
      <c r="L17" s="20">
        <f t="shared" si="1"/>
        <v>19.387999999999998</v>
      </c>
      <c r="M17" s="20">
        <f t="shared" si="1"/>
        <v>87.813000000000002</v>
      </c>
      <c r="N17" s="20">
        <f t="shared" si="1"/>
        <v>602.02500000000009</v>
      </c>
    </row>
    <row r="18" spans="1:14">
      <c r="A18" s="40"/>
      <c r="B18" s="43" t="s">
        <v>20</v>
      </c>
      <c r="C18" s="40"/>
      <c r="D18" s="40"/>
      <c r="E18" s="40"/>
      <c r="F18" s="40"/>
      <c r="G18" s="40"/>
      <c r="H18" s="40"/>
      <c r="I18" s="43" t="s">
        <v>20</v>
      </c>
      <c r="J18" s="40"/>
      <c r="K18" s="40"/>
      <c r="L18" s="40"/>
      <c r="M18" s="40"/>
      <c r="N18" s="40"/>
    </row>
    <row r="19" spans="1:14" ht="63.75">
      <c r="A19" s="15" t="s">
        <v>72</v>
      </c>
      <c r="B19" s="3" t="s">
        <v>73</v>
      </c>
      <c r="C19" s="4">
        <v>60</v>
      </c>
      <c r="D19" s="16">
        <v>0.6</v>
      </c>
      <c r="E19" s="16">
        <v>3.1</v>
      </c>
      <c r="F19" s="16">
        <v>1.8</v>
      </c>
      <c r="G19" s="16">
        <v>37.6</v>
      </c>
      <c r="H19" s="15" t="s">
        <v>72</v>
      </c>
      <c r="I19" s="3" t="s">
        <v>73</v>
      </c>
      <c r="J19" s="4">
        <v>100</v>
      </c>
      <c r="K19" s="16">
        <f t="shared" ref="K19:N22" si="2">$J19*D19/$C19</f>
        <v>1</v>
      </c>
      <c r="L19" s="16">
        <f t="shared" si="2"/>
        <v>5.166666666666667</v>
      </c>
      <c r="M19" s="16">
        <f t="shared" si="2"/>
        <v>3</v>
      </c>
      <c r="N19" s="16">
        <f t="shared" si="2"/>
        <v>62.666666666666664</v>
      </c>
    </row>
    <row r="20" spans="1:14" ht="38.25">
      <c r="A20" s="15" t="s">
        <v>21</v>
      </c>
      <c r="B20" s="3" t="s">
        <v>22</v>
      </c>
      <c r="C20" s="4">
        <v>200</v>
      </c>
      <c r="D20" s="16">
        <v>4.24</v>
      </c>
      <c r="E20" s="16">
        <v>4.0200000000000005</v>
      </c>
      <c r="F20" s="16">
        <v>15.919999999999998</v>
      </c>
      <c r="G20" s="16">
        <v>116.8</v>
      </c>
      <c r="H20" s="15" t="s">
        <v>21</v>
      </c>
      <c r="I20" s="3" t="s">
        <v>22</v>
      </c>
      <c r="J20" s="4">
        <v>250</v>
      </c>
      <c r="K20" s="16">
        <f t="shared" si="2"/>
        <v>5.3</v>
      </c>
      <c r="L20" s="16">
        <f t="shared" si="2"/>
        <v>5.0250000000000004</v>
      </c>
      <c r="M20" s="16">
        <f t="shared" si="2"/>
        <v>19.899999999999999</v>
      </c>
      <c r="N20" s="16">
        <f t="shared" si="2"/>
        <v>146</v>
      </c>
    </row>
    <row r="21" spans="1:14" ht="38.25">
      <c r="A21" s="22" t="s">
        <v>32</v>
      </c>
      <c r="B21" s="23" t="s">
        <v>33</v>
      </c>
      <c r="C21" s="24">
        <v>150</v>
      </c>
      <c r="D21" s="25">
        <v>3.2</v>
      </c>
      <c r="E21" s="25">
        <v>5.2</v>
      </c>
      <c r="F21" s="25">
        <v>19.8</v>
      </c>
      <c r="G21" s="25">
        <v>139.4</v>
      </c>
      <c r="H21" s="22" t="s">
        <v>32</v>
      </c>
      <c r="I21" s="23" t="s">
        <v>33</v>
      </c>
      <c r="J21" s="24">
        <v>180</v>
      </c>
      <c r="K21" s="25">
        <f t="shared" si="2"/>
        <v>3.84</v>
      </c>
      <c r="L21" s="25">
        <f t="shared" si="2"/>
        <v>6.24</v>
      </c>
      <c r="M21" s="25">
        <f t="shared" si="2"/>
        <v>23.76</v>
      </c>
      <c r="N21" s="25">
        <f t="shared" si="2"/>
        <v>167.28</v>
      </c>
    </row>
    <row r="22" spans="1:14" ht="38.25">
      <c r="A22" s="15" t="s">
        <v>25</v>
      </c>
      <c r="B22" s="3" t="s">
        <v>26</v>
      </c>
      <c r="C22" s="4">
        <v>70</v>
      </c>
      <c r="D22" s="16">
        <v>12.786666666666667</v>
      </c>
      <c r="E22" s="16">
        <v>12.226666666666667</v>
      </c>
      <c r="F22" s="16">
        <v>11.573333333333334</v>
      </c>
      <c r="G22" s="16">
        <v>206.54666666666665</v>
      </c>
      <c r="H22" s="15" t="s">
        <v>25</v>
      </c>
      <c r="I22" s="3" t="s">
        <v>26</v>
      </c>
      <c r="J22" s="4">
        <v>90</v>
      </c>
      <c r="K22" s="16">
        <f t="shared" si="2"/>
        <v>16.439999999999998</v>
      </c>
      <c r="L22" s="16">
        <f t="shared" si="2"/>
        <v>15.72</v>
      </c>
      <c r="M22" s="16">
        <f t="shared" si="2"/>
        <v>14.880000000000003</v>
      </c>
      <c r="N22" s="16">
        <f t="shared" si="2"/>
        <v>265.55999999999995</v>
      </c>
    </row>
    <row r="23" spans="1:14" ht="51">
      <c r="A23" s="15" t="s">
        <v>27</v>
      </c>
      <c r="B23" s="3" t="s">
        <v>74</v>
      </c>
      <c r="C23" s="4">
        <v>50</v>
      </c>
      <c r="D23" s="16">
        <v>0.59499999999999997</v>
      </c>
      <c r="E23" s="16">
        <v>2.06</v>
      </c>
      <c r="F23" s="16">
        <v>3.7250000000000001</v>
      </c>
      <c r="G23" s="16">
        <v>35.799999999999997</v>
      </c>
      <c r="H23" s="15" t="s">
        <v>27</v>
      </c>
      <c r="I23" s="3" t="s">
        <v>74</v>
      </c>
      <c r="J23" s="4">
        <v>50</v>
      </c>
      <c r="K23" s="16">
        <v>0.59499999999999997</v>
      </c>
      <c r="L23" s="16">
        <v>2.06</v>
      </c>
      <c r="M23" s="16">
        <v>3.7250000000000001</v>
      </c>
      <c r="N23" s="16">
        <v>35.799999999999997</v>
      </c>
    </row>
    <row r="24" spans="1:14" ht="51">
      <c r="A24" s="15" t="s">
        <v>75</v>
      </c>
      <c r="B24" s="3" t="s">
        <v>76</v>
      </c>
      <c r="C24" s="4">
        <v>200</v>
      </c>
      <c r="D24" s="16">
        <v>0.5</v>
      </c>
      <c r="E24" s="16"/>
      <c r="F24" s="16">
        <v>19.8</v>
      </c>
      <c r="G24" s="16">
        <v>81</v>
      </c>
      <c r="H24" s="15" t="s">
        <v>28</v>
      </c>
      <c r="I24" s="3" t="s">
        <v>76</v>
      </c>
      <c r="J24" s="4">
        <v>200</v>
      </c>
      <c r="K24" s="16">
        <v>0.5</v>
      </c>
      <c r="L24" s="16"/>
      <c r="M24" s="16">
        <v>19.8</v>
      </c>
      <c r="N24" s="16">
        <v>81</v>
      </c>
    </row>
    <row r="25" spans="1:14" ht="38.25">
      <c r="A25" s="15" t="s">
        <v>29</v>
      </c>
      <c r="B25" s="3" t="s">
        <v>15</v>
      </c>
      <c r="C25" s="4">
        <v>30</v>
      </c>
      <c r="D25" s="16">
        <v>2.2999999999999998</v>
      </c>
      <c r="E25" s="16">
        <v>0.25</v>
      </c>
      <c r="F25" s="16">
        <v>14.75</v>
      </c>
      <c r="G25" s="16">
        <v>70.3</v>
      </c>
      <c r="H25" s="15" t="s">
        <v>29</v>
      </c>
      <c r="I25" s="3" t="s">
        <v>15</v>
      </c>
      <c r="J25" s="4">
        <v>30</v>
      </c>
      <c r="K25" s="16">
        <v>2.2999999999999998</v>
      </c>
      <c r="L25" s="16">
        <v>0.25</v>
      </c>
      <c r="M25" s="16">
        <v>14.75</v>
      </c>
      <c r="N25" s="16">
        <v>70.3</v>
      </c>
    </row>
    <row r="26" spans="1:14" ht="51">
      <c r="A26" s="15" t="s">
        <v>29</v>
      </c>
      <c r="B26" s="3" t="s">
        <v>16</v>
      </c>
      <c r="C26" s="4">
        <v>30</v>
      </c>
      <c r="D26" s="16">
        <v>1.95</v>
      </c>
      <c r="E26" s="16">
        <v>0.3</v>
      </c>
      <c r="F26" s="16">
        <v>11.85</v>
      </c>
      <c r="G26" s="16">
        <v>58.65</v>
      </c>
      <c r="H26" s="15" t="s">
        <v>29</v>
      </c>
      <c r="I26" s="3" t="s">
        <v>16</v>
      </c>
      <c r="J26" s="4">
        <v>30</v>
      </c>
      <c r="K26" s="16">
        <v>1.95</v>
      </c>
      <c r="L26" s="16">
        <v>0.3</v>
      </c>
      <c r="M26" s="16">
        <v>11.85</v>
      </c>
      <c r="N26" s="16">
        <v>58.65</v>
      </c>
    </row>
    <row r="27" spans="1:14" ht="25.5">
      <c r="A27" s="15"/>
      <c r="B27" s="10" t="s">
        <v>30</v>
      </c>
      <c r="C27" s="21">
        <f>SUM(C19:C26)</f>
        <v>790</v>
      </c>
      <c r="D27" s="20">
        <f>SUM(D19:D26)</f>
        <v>26.171666666666667</v>
      </c>
      <c r="E27" s="20">
        <f>SUM(E19:E26)</f>
        <v>27.156666666666666</v>
      </c>
      <c r="F27" s="20">
        <f>SUM(F19:F26)</f>
        <v>99.218333333333334</v>
      </c>
      <c r="G27" s="20">
        <f>SUM(G19:G26)</f>
        <v>746.09666666666658</v>
      </c>
      <c r="H27" s="15"/>
      <c r="I27" s="10" t="s">
        <v>30</v>
      </c>
      <c r="J27" s="21">
        <f>SUM(J19:J26)</f>
        <v>930</v>
      </c>
      <c r="K27" s="20">
        <f>SUM(K19:K26)</f>
        <v>31.924999999999997</v>
      </c>
      <c r="L27" s="20">
        <f>SUM(L19:L26)</f>
        <v>34.761666666666663</v>
      </c>
      <c r="M27" s="20">
        <f>SUM(M19:M26)</f>
        <v>111.66499999999999</v>
      </c>
      <c r="N27" s="20">
        <f>SUM(N19:N26)</f>
        <v>887.25666666666655</v>
      </c>
    </row>
    <row r="28" spans="1:14" ht="25.5">
      <c r="A28" s="15"/>
      <c r="B28" s="10" t="s">
        <v>31</v>
      </c>
      <c r="C28" s="21">
        <f>C17+C27</f>
        <v>1450</v>
      </c>
      <c r="D28" s="20">
        <f>D17+D27</f>
        <v>42.341666666666669</v>
      </c>
      <c r="E28" s="20">
        <f>E17+E27</f>
        <v>45.616666666666667</v>
      </c>
      <c r="F28" s="20">
        <f>F17+F27</f>
        <v>182.14833333333334</v>
      </c>
      <c r="G28" s="20">
        <f>G17+G27</f>
        <v>1312.9966666666667</v>
      </c>
      <c r="H28" s="15"/>
      <c r="I28" s="10" t="s">
        <v>31</v>
      </c>
      <c r="J28" s="21">
        <f>J17+J27</f>
        <v>1640</v>
      </c>
      <c r="K28" s="20">
        <f>K17+K27</f>
        <v>49.87</v>
      </c>
      <c r="L28" s="20">
        <f>L17+L27</f>
        <v>54.149666666666661</v>
      </c>
      <c r="M28" s="20">
        <f>M17+M27</f>
        <v>199.47800000000001</v>
      </c>
      <c r="N28" s="20">
        <f>N17+N27</f>
        <v>1489.2816666666668</v>
      </c>
    </row>
    <row r="29" spans="1:14">
      <c r="A29" s="15"/>
      <c r="B29" s="10"/>
      <c r="C29" s="21"/>
      <c r="D29" s="26">
        <f>D28/77</f>
        <v>0.54989177489177488</v>
      </c>
      <c r="E29" s="26">
        <f>E28/79</f>
        <v>0.57742616033755279</v>
      </c>
      <c r="F29" s="26">
        <f>F28/335</f>
        <v>0.54372636815920405</v>
      </c>
      <c r="G29" s="26">
        <f>G28/2350</f>
        <v>0.55872198581560284</v>
      </c>
      <c r="H29" s="15"/>
      <c r="I29" s="10"/>
      <c r="J29" s="21"/>
      <c r="K29" s="26">
        <f>K28/90</f>
        <v>0.55411111111111111</v>
      </c>
      <c r="L29" s="26">
        <f>L28/92</f>
        <v>0.58858333333333324</v>
      </c>
      <c r="M29" s="26">
        <f>M28/383</f>
        <v>0.52083028720626634</v>
      </c>
      <c r="N29" s="26">
        <f>N28/2720</f>
        <v>0.54753002450980393</v>
      </c>
    </row>
    <row r="30" spans="1:14" ht="24.75">
      <c r="A30" s="14"/>
      <c r="B30" s="11" t="s">
        <v>114</v>
      </c>
      <c r="C30" s="12"/>
      <c r="D30" s="13"/>
      <c r="E30" s="13"/>
      <c r="F30" s="13"/>
      <c r="G30" s="13"/>
      <c r="H30" s="14"/>
      <c r="I30" s="11" t="s">
        <v>115</v>
      </c>
      <c r="J30" s="12"/>
      <c r="K30" s="13"/>
      <c r="L30" s="13"/>
      <c r="M30" s="13"/>
      <c r="N30" s="6"/>
    </row>
    <row r="31" spans="1:14">
      <c r="A31" s="14"/>
      <c r="B31" s="11" t="s">
        <v>88</v>
      </c>
      <c r="C31" s="12"/>
      <c r="D31" s="13"/>
      <c r="E31" s="13"/>
      <c r="F31" s="13"/>
      <c r="G31" s="13"/>
      <c r="H31" s="14"/>
      <c r="I31" s="11" t="s">
        <v>88</v>
      </c>
      <c r="J31" s="12"/>
      <c r="K31" s="13"/>
      <c r="L31" s="13"/>
      <c r="M31" s="13"/>
      <c r="N31" s="6"/>
    </row>
    <row r="32" spans="1:14" ht="33.75">
      <c r="A32" s="28" t="s">
        <v>77</v>
      </c>
      <c r="B32" s="29" t="s">
        <v>78</v>
      </c>
      <c r="C32" s="30">
        <v>150</v>
      </c>
      <c r="D32" s="31">
        <v>45485</v>
      </c>
      <c r="E32" s="30">
        <v>18</v>
      </c>
      <c r="F32" s="31">
        <v>45354</v>
      </c>
      <c r="G32" s="30" t="s">
        <v>79</v>
      </c>
      <c r="H32" s="28" t="s">
        <v>80</v>
      </c>
      <c r="I32" s="29" t="s">
        <v>78</v>
      </c>
      <c r="J32" s="30">
        <v>200</v>
      </c>
      <c r="K32" s="30">
        <v>16.93</v>
      </c>
      <c r="L32" s="30">
        <v>24</v>
      </c>
      <c r="M32" s="30">
        <v>4.4000000000000004</v>
      </c>
      <c r="N32" s="30">
        <v>300.67</v>
      </c>
    </row>
    <row r="33" spans="1:14" ht="22.5">
      <c r="A33" s="28" t="s">
        <v>36</v>
      </c>
      <c r="B33" s="29" t="s">
        <v>37</v>
      </c>
      <c r="C33" s="30">
        <v>200</v>
      </c>
      <c r="D33" s="30" t="s">
        <v>81</v>
      </c>
      <c r="E33" s="30">
        <v>0</v>
      </c>
      <c r="F33" s="30">
        <v>6.4</v>
      </c>
      <c r="G33" s="30">
        <v>26.8</v>
      </c>
      <c r="H33" s="28" t="s">
        <v>12</v>
      </c>
      <c r="I33" s="29" t="s">
        <v>37</v>
      </c>
      <c r="J33" s="30">
        <v>200</v>
      </c>
      <c r="K33" s="30">
        <v>0.2</v>
      </c>
      <c r="L33" s="30">
        <v>0</v>
      </c>
      <c r="M33" s="30">
        <v>6.4</v>
      </c>
      <c r="N33" s="30">
        <v>26.8</v>
      </c>
    </row>
    <row r="34" spans="1:14" ht="33.75">
      <c r="A34" s="28" t="s">
        <v>14</v>
      </c>
      <c r="B34" s="29" t="s">
        <v>82</v>
      </c>
      <c r="C34" s="30">
        <v>30</v>
      </c>
      <c r="D34" s="30">
        <v>2.31</v>
      </c>
      <c r="E34" s="30">
        <v>0.81</v>
      </c>
      <c r="F34" s="30">
        <v>16.14</v>
      </c>
      <c r="G34" s="30">
        <v>82.5</v>
      </c>
      <c r="H34" s="28" t="s">
        <v>14</v>
      </c>
      <c r="I34" s="29" t="s">
        <v>82</v>
      </c>
      <c r="J34" s="30">
        <v>30</v>
      </c>
      <c r="K34" s="30">
        <v>2.31</v>
      </c>
      <c r="L34" s="30">
        <v>0.28999999999999998</v>
      </c>
      <c r="M34" s="30">
        <v>14.37</v>
      </c>
      <c r="N34" s="30">
        <v>70.8</v>
      </c>
    </row>
    <row r="35" spans="1:14" ht="45">
      <c r="A35" s="28" t="s">
        <v>14</v>
      </c>
      <c r="B35" s="29" t="s">
        <v>16</v>
      </c>
      <c r="C35" s="32">
        <v>20</v>
      </c>
      <c r="D35" s="32">
        <v>1.3</v>
      </c>
      <c r="E35" s="32">
        <v>0.2</v>
      </c>
      <c r="F35" s="32">
        <v>7.9</v>
      </c>
      <c r="G35" s="32">
        <v>39.1</v>
      </c>
      <c r="H35" s="28" t="s">
        <v>14</v>
      </c>
      <c r="I35" s="29" t="s">
        <v>16</v>
      </c>
      <c r="J35" s="32">
        <v>20</v>
      </c>
      <c r="K35" s="32">
        <v>1.3</v>
      </c>
      <c r="L35" s="32">
        <v>0.2</v>
      </c>
      <c r="M35" s="32">
        <v>7.9</v>
      </c>
      <c r="N35" s="32">
        <v>39.1</v>
      </c>
    </row>
    <row r="36" spans="1:14" ht="22.5">
      <c r="A36" s="28" t="s">
        <v>14</v>
      </c>
      <c r="B36" s="29" t="s">
        <v>17</v>
      </c>
      <c r="C36" s="30">
        <v>5</v>
      </c>
      <c r="D36" s="30">
        <v>0.03</v>
      </c>
      <c r="E36" s="30">
        <v>14.12</v>
      </c>
      <c r="F36" s="30">
        <v>0.05</v>
      </c>
      <c r="G36" s="30">
        <v>37.5</v>
      </c>
      <c r="H36" s="28" t="s">
        <v>14</v>
      </c>
      <c r="I36" s="29" t="s">
        <v>17</v>
      </c>
      <c r="J36" s="30">
        <v>10</v>
      </c>
      <c r="K36" s="30">
        <v>0.06</v>
      </c>
      <c r="L36" s="30">
        <v>8.25</v>
      </c>
      <c r="M36" s="30">
        <v>0.09</v>
      </c>
      <c r="N36" s="30">
        <v>75</v>
      </c>
    </row>
    <row r="37" spans="1:14" ht="22.5">
      <c r="A37" s="28" t="s">
        <v>14</v>
      </c>
      <c r="B37" s="29" t="s">
        <v>18</v>
      </c>
      <c r="C37" s="30">
        <v>200</v>
      </c>
      <c r="D37" s="30">
        <v>0.78</v>
      </c>
      <c r="E37" s="30">
        <v>0.78</v>
      </c>
      <c r="F37" s="30">
        <v>19.559999999999999</v>
      </c>
      <c r="G37" s="30">
        <v>88.78</v>
      </c>
      <c r="H37" s="28" t="s">
        <v>14</v>
      </c>
      <c r="I37" s="29" t="s">
        <v>18</v>
      </c>
      <c r="J37" s="30">
        <v>200</v>
      </c>
      <c r="K37" s="30">
        <v>0.78</v>
      </c>
      <c r="L37" s="30">
        <v>0.78</v>
      </c>
      <c r="M37" s="30">
        <v>19.559999999999999</v>
      </c>
      <c r="N37" s="30">
        <v>88.78</v>
      </c>
    </row>
    <row r="38" spans="1:14" ht="22.5">
      <c r="A38" s="28"/>
      <c r="B38" s="33" t="s">
        <v>19</v>
      </c>
      <c r="C38" s="30">
        <f>SUM(C32:C37)</f>
        <v>605</v>
      </c>
      <c r="D38" s="30" t="s">
        <v>83</v>
      </c>
      <c r="E38" s="30">
        <v>23.19</v>
      </c>
      <c r="F38" s="30">
        <v>53.35</v>
      </c>
      <c r="G38" s="30">
        <v>500.18</v>
      </c>
      <c r="H38" s="28"/>
      <c r="I38" s="33" t="s">
        <v>19</v>
      </c>
      <c r="J38" s="30">
        <f>SUM(J32:J37)</f>
        <v>660</v>
      </c>
      <c r="K38" s="30">
        <f t="shared" ref="K38:N38" si="3">SUM(K32:K37)</f>
        <v>21.58</v>
      </c>
      <c r="L38" s="30">
        <f t="shared" si="3"/>
        <v>33.519999999999996</v>
      </c>
      <c r="M38" s="30">
        <f t="shared" si="3"/>
        <v>52.72</v>
      </c>
      <c r="N38" s="30">
        <f t="shared" si="3"/>
        <v>601.15000000000009</v>
      </c>
    </row>
    <row r="39" spans="1:14">
      <c r="A39" s="51"/>
      <c r="B39" s="52" t="s">
        <v>20</v>
      </c>
      <c r="C39" s="51"/>
      <c r="D39" s="51"/>
      <c r="E39" s="51"/>
      <c r="F39" s="51"/>
      <c r="G39" s="51"/>
      <c r="H39" s="51"/>
      <c r="I39" s="52" t="s">
        <v>20</v>
      </c>
      <c r="J39" s="51"/>
      <c r="K39" s="51"/>
      <c r="L39" s="51"/>
      <c r="M39" s="51"/>
      <c r="N39" s="51"/>
    </row>
    <row r="40" spans="1:14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ht="22.5">
      <c r="A41" s="28" t="s">
        <v>84</v>
      </c>
      <c r="B41" s="29" t="s">
        <v>85</v>
      </c>
      <c r="C41" s="30">
        <v>60</v>
      </c>
      <c r="D41" s="30">
        <v>0.5</v>
      </c>
      <c r="E41" s="30">
        <v>0.1</v>
      </c>
      <c r="F41" s="30">
        <v>1.5</v>
      </c>
      <c r="G41" s="30">
        <v>8.5</v>
      </c>
      <c r="H41" s="28" t="s">
        <v>55</v>
      </c>
      <c r="I41" s="29" t="s">
        <v>85</v>
      </c>
      <c r="J41" s="30">
        <v>100</v>
      </c>
      <c r="K41" s="30">
        <v>0.83</v>
      </c>
      <c r="L41" s="30">
        <v>0.17</v>
      </c>
      <c r="M41" s="30">
        <v>2.5</v>
      </c>
      <c r="N41" s="30">
        <v>14.17</v>
      </c>
    </row>
    <row r="42" spans="1:14" ht="33.75">
      <c r="A42" s="28" t="s">
        <v>86</v>
      </c>
      <c r="B42" s="29" t="s">
        <v>38</v>
      </c>
      <c r="C42" s="30">
        <v>200</v>
      </c>
      <c r="D42" s="30">
        <v>1.18</v>
      </c>
      <c r="E42" s="30">
        <v>4.28</v>
      </c>
      <c r="F42" s="30">
        <v>10.66</v>
      </c>
      <c r="G42" s="30">
        <v>88.3</v>
      </c>
      <c r="H42" s="28" t="s">
        <v>86</v>
      </c>
      <c r="I42" s="29" t="s">
        <v>38</v>
      </c>
      <c r="J42" s="30">
        <v>250</v>
      </c>
      <c r="K42" s="30">
        <v>2.25</v>
      </c>
      <c r="L42" s="30">
        <f t="shared" ref="K42:N43" si="4">$J42*E42/$C42</f>
        <v>5.35</v>
      </c>
      <c r="M42" s="30">
        <v>13.33</v>
      </c>
      <c r="N42" s="30">
        <v>110.38</v>
      </c>
    </row>
    <row r="43" spans="1:14" ht="22.5">
      <c r="A43" s="36" t="s">
        <v>39</v>
      </c>
      <c r="B43" s="37" t="s">
        <v>24</v>
      </c>
      <c r="C43" s="38">
        <v>150</v>
      </c>
      <c r="D43" s="38">
        <v>3.6</v>
      </c>
      <c r="E43" s="38">
        <v>4.8</v>
      </c>
      <c r="F43" s="38">
        <v>36.4</v>
      </c>
      <c r="G43" s="38">
        <v>203.5</v>
      </c>
      <c r="H43" s="36" t="s">
        <v>39</v>
      </c>
      <c r="I43" s="37" t="s">
        <v>24</v>
      </c>
      <c r="J43" s="38">
        <v>180</v>
      </c>
      <c r="K43" s="38">
        <f t="shared" si="4"/>
        <v>4.32</v>
      </c>
      <c r="L43" s="38">
        <f t="shared" si="4"/>
        <v>5.76</v>
      </c>
      <c r="M43" s="38">
        <f t="shared" si="4"/>
        <v>43.68</v>
      </c>
      <c r="N43" s="38">
        <f t="shared" si="4"/>
        <v>244.2</v>
      </c>
    </row>
    <row r="44" spans="1:14" ht="45">
      <c r="A44" s="28" t="s">
        <v>41</v>
      </c>
      <c r="B44" s="29" t="s">
        <v>87</v>
      </c>
      <c r="C44" s="30">
        <v>90</v>
      </c>
      <c r="D44" s="30">
        <v>12.8</v>
      </c>
      <c r="E44" s="30">
        <v>4.0999999999999996</v>
      </c>
      <c r="F44" s="30">
        <v>6.1</v>
      </c>
      <c r="G44" s="30">
        <v>112.3</v>
      </c>
      <c r="H44" s="28" t="s">
        <v>41</v>
      </c>
      <c r="I44" s="29" t="s">
        <v>87</v>
      </c>
      <c r="J44" s="30">
        <v>100</v>
      </c>
      <c r="K44" s="30">
        <v>14.22</v>
      </c>
      <c r="L44" s="30">
        <v>4.5599999999999996</v>
      </c>
      <c r="M44" s="30">
        <v>6.78</v>
      </c>
      <c r="N44" s="30">
        <v>124.78</v>
      </c>
    </row>
    <row r="45" spans="1:14" ht="22.5">
      <c r="A45" s="28" t="s">
        <v>45</v>
      </c>
      <c r="B45" s="29" t="s">
        <v>46</v>
      </c>
      <c r="C45" s="30">
        <v>200</v>
      </c>
      <c r="D45" s="30">
        <v>4.5999999999999996</v>
      </c>
      <c r="E45" s="30">
        <v>0.5</v>
      </c>
      <c r="F45" s="30">
        <v>29.5</v>
      </c>
      <c r="G45" s="30">
        <v>140.6</v>
      </c>
      <c r="H45" s="28" t="s">
        <v>45</v>
      </c>
      <c r="I45" s="29" t="s">
        <v>46</v>
      </c>
      <c r="J45" s="30">
        <v>200</v>
      </c>
      <c r="K45" s="30">
        <v>1</v>
      </c>
      <c r="L45" s="30">
        <v>0.1</v>
      </c>
      <c r="M45" s="30">
        <v>15.7</v>
      </c>
      <c r="N45" s="30">
        <v>66.900000000000006</v>
      </c>
    </row>
    <row r="46" spans="1:14" ht="33.75">
      <c r="A46" s="28" t="s">
        <v>29</v>
      </c>
      <c r="B46" s="29" t="s">
        <v>15</v>
      </c>
      <c r="C46" s="30">
        <v>30</v>
      </c>
      <c r="D46" s="30">
        <v>4.5999999999999996</v>
      </c>
      <c r="E46" s="30">
        <v>0.5</v>
      </c>
      <c r="F46" s="30">
        <v>29.5</v>
      </c>
      <c r="G46" s="30">
        <v>140.6</v>
      </c>
      <c r="H46" s="28" t="s">
        <v>29</v>
      </c>
      <c r="I46" s="29" t="s">
        <v>15</v>
      </c>
      <c r="J46" s="30">
        <v>60</v>
      </c>
      <c r="K46" s="30">
        <v>4.5999999999999996</v>
      </c>
      <c r="L46" s="30">
        <v>0.5</v>
      </c>
      <c r="M46" s="30">
        <v>29.5</v>
      </c>
      <c r="N46" s="30">
        <v>140.6</v>
      </c>
    </row>
    <row r="47" spans="1:14" ht="45">
      <c r="A47" s="28" t="s">
        <v>29</v>
      </c>
      <c r="B47" s="29" t="s">
        <v>16</v>
      </c>
      <c r="C47" s="30">
        <v>30</v>
      </c>
      <c r="D47" s="30">
        <v>1.95</v>
      </c>
      <c r="E47" s="30">
        <v>0.3</v>
      </c>
      <c r="F47" s="30">
        <v>11.85</v>
      </c>
      <c r="G47" s="30">
        <v>58.65</v>
      </c>
      <c r="H47" s="28" t="s">
        <v>29</v>
      </c>
      <c r="I47" s="29" t="s">
        <v>16</v>
      </c>
      <c r="J47" s="30">
        <v>30</v>
      </c>
      <c r="K47" s="30">
        <v>1.95</v>
      </c>
      <c r="L47" s="30">
        <v>0.3</v>
      </c>
      <c r="M47" s="30">
        <v>11.85</v>
      </c>
      <c r="N47" s="30">
        <v>58.65</v>
      </c>
    </row>
    <row r="48" spans="1:14" ht="22.5">
      <c r="A48" s="28"/>
      <c r="B48" s="34" t="s">
        <v>30</v>
      </c>
      <c r="C48" s="30">
        <v>790</v>
      </c>
      <c r="D48" s="30">
        <v>26.25</v>
      </c>
      <c r="E48" s="30">
        <v>14.18</v>
      </c>
      <c r="F48" s="30">
        <v>111.71</v>
      </c>
      <c r="G48" s="30">
        <v>678.75</v>
      </c>
      <c r="H48" s="28"/>
      <c r="I48" s="34" t="s">
        <v>30</v>
      </c>
      <c r="J48" s="30">
        <f>SUM(J40:J47)</f>
        <v>920</v>
      </c>
      <c r="K48" s="30">
        <f>SUM(K40:K47)</f>
        <v>29.169999999999998</v>
      </c>
      <c r="L48" s="30">
        <f>SUM(L40:L47)</f>
        <v>16.739999999999998</v>
      </c>
      <c r="M48" s="30">
        <f>SUM(M40:M47)</f>
        <v>123.33999999999999</v>
      </c>
      <c r="N48" s="30">
        <f>SUM(N40:N47)</f>
        <v>759.68</v>
      </c>
    </row>
    <row r="49" spans="1:14" ht="22.5">
      <c r="A49" s="28"/>
      <c r="B49" s="34" t="s">
        <v>31</v>
      </c>
      <c r="C49" s="30">
        <f>C38+C48</f>
        <v>1395</v>
      </c>
      <c r="D49" s="30">
        <v>43.57</v>
      </c>
      <c r="E49" s="30">
        <v>38.090000000000003</v>
      </c>
      <c r="F49" s="30">
        <f>F38+F48</f>
        <v>165.06</v>
      </c>
      <c r="G49" s="30">
        <f>G38+G48</f>
        <v>1178.93</v>
      </c>
      <c r="H49" s="28"/>
      <c r="I49" s="34" t="s">
        <v>31</v>
      </c>
      <c r="J49" s="30">
        <f>J38+J48</f>
        <v>1580</v>
      </c>
      <c r="K49" s="30">
        <f>K38+K48</f>
        <v>50.75</v>
      </c>
      <c r="L49" s="30">
        <f>L38+L48</f>
        <v>50.259999999999991</v>
      </c>
      <c r="M49" s="30">
        <f>M38+M48</f>
        <v>176.06</v>
      </c>
      <c r="N49" s="30">
        <f>N38+N48</f>
        <v>1360.83</v>
      </c>
    </row>
    <row r="50" spans="1:14">
      <c r="A50" s="28"/>
      <c r="B50" s="33"/>
      <c r="C50" s="30"/>
      <c r="D50" s="39">
        <v>0.56999999999999995</v>
      </c>
      <c r="E50" s="39">
        <v>0.48</v>
      </c>
      <c r="F50" s="39">
        <v>0.49</v>
      </c>
      <c r="G50" s="39">
        <v>0.5</v>
      </c>
      <c r="H50" s="28"/>
      <c r="I50" s="33"/>
      <c r="J50" s="30"/>
      <c r="K50" s="39">
        <v>0.56000000000000005</v>
      </c>
      <c r="L50" s="39">
        <v>0.56000000000000005</v>
      </c>
      <c r="M50" s="39">
        <v>1.96</v>
      </c>
      <c r="N50" s="39">
        <v>15.12</v>
      </c>
    </row>
    <row r="51" spans="1:14" ht="24.75">
      <c r="A51" s="44"/>
      <c r="B51" s="11" t="s">
        <v>116</v>
      </c>
      <c r="C51" s="12"/>
      <c r="D51" s="13"/>
      <c r="E51" s="13"/>
      <c r="F51" s="13"/>
      <c r="G51" s="13"/>
      <c r="H51" s="44"/>
      <c r="I51" s="11" t="s">
        <v>117</v>
      </c>
      <c r="J51" s="45"/>
      <c r="K51" s="46"/>
      <c r="L51" s="46"/>
      <c r="M51" s="46"/>
      <c r="N51" s="46"/>
    </row>
    <row r="52" spans="1:14">
      <c r="A52" s="44"/>
      <c r="B52" s="11" t="s">
        <v>9</v>
      </c>
      <c r="C52" s="12"/>
      <c r="D52" s="13"/>
      <c r="E52" s="48"/>
      <c r="F52" s="13"/>
      <c r="G52" s="13"/>
      <c r="H52" s="44"/>
      <c r="I52" s="11" t="s">
        <v>9</v>
      </c>
      <c r="J52" s="45"/>
      <c r="K52" s="50"/>
      <c r="L52" s="50"/>
      <c r="M52" s="50"/>
      <c r="N52" s="50"/>
    </row>
    <row r="53" spans="1:14" ht="22.5">
      <c r="A53" s="36" t="s">
        <v>32</v>
      </c>
      <c r="B53" s="37" t="s">
        <v>33</v>
      </c>
      <c r="C53" s="38">
        <v>150</v>
      </c>
      <c r="D53" s="38">
        <v>3.2</v>
      </c>
      <c r="E53" s="38">
        <v>5.2</v>
      </c>
      <c r="F53" s="38">
        <v>19.8</v>
      </c>
      <c r="G53" s="38">
        <v>139.4</v>
      </c>
      <c r="H53" s="36" t="s">
        <v>32</v>
      </c>
      <c r="I53" s="37" t="s">
        <v>33</v>
      </c>
      <c r="J53" s="38">
        <v>200</v>
      </c>
      <c r="K53" s="38">
        <v>4.2699999999999996</v>
      </c>
      <c r="L53" s="38">
        <v>6.63</v>
      </c>
      <c r="M53" s="38">
        <f t="shared" ref="K53:N54" si="5">$J53*F53/$C53</f>
        <v>26.4</v>
      </c>
      <c r="N53" s="38">
        <v>185.87</v>
      </c>
    </row>
    <row r="54" spans="1:14" ht="22.5">
      <c r="A54" s="28" t="s">
        <v>34</v>
      </c>
      <c r="B54" s="29" t="s">
        <v>35</v>
      </c>
      <c r="C54" s="30">
        <v>70</v>
      </c>
      <c r="D54" s="30">
        <v>13.44</v>
      </c>
      <c r="E54" s="30">
        <v>2.99</v>
      </c>
      <c r="F54" s="30">
        <v>9.43</v>
      </c>
      <c r="G54" s="30">
        <v>117.97</v>
      </c>
      <c r="H54" s="28" t="s">
        <v>34</v>
      </c>
      <c r="I54" s="29" t="s">
        <v>35</v>
      </c>
      <c r="J54" s="30">
        <v>70</v>
      </c>
      <c r="K54" s="30">
        <f t="shared" si="5"/>
        <v>13.44</v>
      </c>
      <c r="L54" s="30">
        <f t="shared" si="5"/>
        <v>2.99</v>
      </c>
      <c r="M54" s="30">
        <f t="shared" si="5"/>
        <v>9.43</v>
      </c>
      <c r="N54" s="30">
        <f t="shared" si="5"/>
        <v>117.97</v>
      </c>
    </row>
    <row r="55" spans="1:14" ht="33.75">
      <c r="A55" s="28" t="s">
        <v>64</v>
      </c>
      <c r="B55" s="29" t="s">
        <v>65</v>
      </c>
      <c r="C55" s="30">
        <v>200</v>
      </c>
      <c r="D55" s="30">
        <v>0.3</v>
      </c>
      <c r="E55" s="30">
        <v>0.1</v>
      </c>
      <c r="F55" s="30">
        <v>7.1</v>
      </c>
      <c r="G55" s="30">
        <v>30</v>
      </c>
      <c r="H55" s="28" t="s">
        <v>64</v>
      </c>
      <c r="I55" s="29" t="s">
        <v>65</v>
      </c>
      <c r="J55" s="30">
        <v>200</v>
      </c>
      <c r="K55" s="30">
        <v>0.3</v>
      </c>
      <c r="L55" s="30">
        <v>0.1</v>
      </c>
      <c r="M55" s="30">
        <v>7.1</v>
      </c>
      <c r="N55" s="30">
        <v>30</v>
      </c>
    </row>
    <row r="56" spans="1:14" ht="45">
      <c r="A56" s="28" t="s">
        <v>29</v>
      </c>
      <c r="B56" s="29" t="s">
        <v>16</v>
      </c>
      <c r="C56" s="30">
        <v>45</v>
      </c>
      <c r="D56" s="30">
        <v>2.923</v>
      </c>
      <c r="E56" s="30">
        <v>0.45</v>
      </c>
      <c r="F56" s="30">
        <v>17.78</v>
      </c>
      <c r="G56" s="30">
        <v>87.98</v>
      </c>
      <c r="H56" s="28" t="s">
        <v>29</v>
      </c>
      <c r="I56" s="29" t="s">
        <v>16</v>
      </c>
      <c r="J56" s="30">
        <v>45</v>
      </c>
      <c r="K56" s="30">
        <v>2.93</v>
      </c>
      <c r="L56" s="30">
        <v>0.45</v>
      </c>
      <c r="M56" s="30">
        <v>17.78</v>
      </c>
      <c r="N56" s="30">
        <v>87.98</v>
      </c>
    </row>
    <row r="57" spans="1:14" ht="33.75">
      <c r="A57" s="28" t="s">
        <v>29</v>
      </c>
      <c r="B57" s="29" t="s">
        <v>82</v>
      </c>
      <c r="C57" s="30">
        <v>30</v>
      </c>
      <c r="D57" s="30">
        <v>2.31</v>
      </c>
      <c r="E57" s="30">
        <v>0.81</v>
      </c>
      <c r="F57" s="30">
        <v>16.14</v>
      </c>
      <c r="G57" s="30">
        <v>82.5</v>
      </c>
      <c r="H57" s="28" t="s">
        <v>29</v>
      </c>
      <c r="I57" s="29" t="s">
        <v>82</v>
      </c>
      <c r="J57" s="30">
        <v>30</v>
      </c>
      <c r="K57" s="30">
        <v>2.31</v>
      </c>
      <c r="L57" s="30">
        <v>0.28999999999999998</v>
      </c>
      <c r="M57" s="30">
        <v>14.37</v>
      </c>
      <c r="N57" s="30">
        <v>70.8</v>
      </c>
    </row>
    <row r="58" spans="1:14" ht="22.5">
      <c r="A58" s="28" t="s">
        <v>29</v>
      </c>
      <c r="B58" s="29" t="s">
        <v>17</v>
      </c>
      <c r="C58" s="30">
        <v>10</v>
      </c>
      <c r="D58" s="30">
        <v>0.06</v>
      </c>
      <c r="E58" s="30">
        <v>8.25</v>
      </c>
      <c r="F58" s="30">
        <v>0.09</v>
      </c>
      <c r="G58" s="30">
        <v>75</v>
      </c>
      <c r="H58" s="28" t="s">
        <v>29</v>
      </c>
      <c r="I58" s="29" t="s">
        <v>17</v>
      </c>
      <c r="J58" s="30">
        <v>10</v>
      </c>
      <c r="K58" s="30">
        <v>0.06</v>
      </c>
      <c r="L58" s="30">
        <v>8.25</v>
      </c>
      <c r="M58" s="30">
        <v>0.09</v>
      </c>
      <c r="N58" s="30">
        <v>75</v>
      </c>
    </row>
    <row r="59" spans="1:14" ht="22.5">
      <c r="A59" s="28"/>
      <c r="B59" s="33" t="s">
        <v>19</v>
      </c>
      <c r="C59" s="30">
        <f>SUM(C53:C58)</f>
        <v>505</v>
      </c>
      <c r="D59" s="30">
        <v>22.24</v>
      </c>
      <c r="E59" s="30">
        <v>17.8</v>
      </c>
      <c r="F59" s="30">
        <v>70.33</v>
      </c>
      <c r="G59" s="30">
        <f>SUM(G53:G58)</f>
        <v>532.85</v>
      </c>
      <c r="H59" s="28"/>
      <c r="I59" s="33" t="s">
        <v>19</v>
      </c>
      <c r="J59" s="30">
        <f>SUM(J53:J58)</f>
        <v>555</v>
      </c>
      <c r="K59" s="30">
        <f>SUM(K53:K58)</f>
        <v>23.31</v>
      </c>
      <c r="L59" s="30">
        <v>19.010000000000002</v>
      </c>
      <c r="M59" s="30">
        <v>75.16</v>
      </c>
      <c r="N59" s="30">
        <f>SUM(N53:N58)</f>
        <v>567.62000000000012</v>
      </c>
    </row>
    <row r="60" spans="1:14">
      <c r="A60" s="53"/>
      <c r="B60" s="54" t="s">
        <v>20</v>
      </c>
      <c r="C60" s="55"/>
      <c r="D60" s="55"/>
      <c r="E60" s="55"/>
      <c r="F60" s="55"/>
      <c r="G60" s="55"/>
      <c r="H60" s="53"/>
      <c r="I60" s="54" t="s">
        <v>20</v>
      </c>
      <c r="J60" s="55"/>
      <c r="K60" s="55"/>
      <c r="L60" s="55"/>
      <c r="M60" s="55"/>
      <c r="N60" s="55"/>
    </row>
    <row r="61" spans="1:14" ht="33.75">
      <c r="A61" s="28" t="s">
        <v>89</v>
      </c>
      <c r="B61" s="29" t="s">
        <v>90</v>
      </c>
      <c r="C61" s="30">
        <v>60</v>
      </c>
      <c r="D61" s="30">
        <v>0.6</v>
      </c>
      <c r="E61" s="30">
        <v>6.1</v>
      </c>
      <c r="F61" s="30">
        <v>4.3</v>
      </c>
      <c r="G61" s="30">
        <v>74.2</v>
      </c>
      <c r="H61" s="28" t="s">
        <v>89</v>
      </c>
      <c r="I61" s="29" t="s">
        <v>90</v>
      </c>
      <c r="J61" s="30">
        <v>100</v>
      </c>
      <c r="K61" s="30">
        <v>1</v>
      </c>
      <c r="L61" s="30">
        <v>10.17</v>
      </c>
      <c r="M61" s="30">
        <v>7.17</v>
      </c>
      <c r="N61" s="30">
        <v>123.67</v>
      </c>
    </row>
    <row r="62" spans="1:14" ht="67.5">
      <c r="A62" s="28" t="s">
        <v>48</v>
      </c>
      <c r="B62" s="29" t="s">
        <v>49</v>
      </c>
      <c r="C62" s="30">
        <v>200</v>
      </c>
      <c r="D62" s="30">
        <v>1.74</v>
      </c>
      <c r="E62" s="30">
        <v>5.4</v>
      </c>
      <c r="F62" s="30">
        <v>10.8</v>
      </c>
      <c r="G62" s="30">
        <v>95.5</v>
      </c>
      <c r="H62" s="28" t="s">
        <v>48</v>
      </c>
      <c r="I62" s="29" t="s">
        <v>49</v>
      </c>
      <c r="J62" s="30">
        <v>250</v>
      </c>
      <c r="K62" s="30">
        <v>2.1800000000000002</v>
      </c>
      <c r="L62" s="30">
        <f t="shared" ref="K62:N65" si="6">$J62*E62/$C62</f>
        <v>6.75</v>
      </c>
      <c r="M62" s="30">
        <f t="shared" si="6"/>
        <v>13.5</v>
      </c>
      <c r="N62" s="30">
        <v>119.38</v>
      </c>
    </row>
    <row r="63" spans="1:14" ht="22.5">
      <c r="A63" s="28" t="s">
        <v>23</v>
      </c>
      <c r="B63" s="29" t="s">
        <v>40</v>
      </c>
      <c r="C63" s="30">
        <v>150</v>
      </c>
      <c r="D63" s="30">
        <v>5.4</v>
      </c>
      <c r="E63" s="30">
        <v>4.9000000000000004</v>
      </c>
      <c r="F63" s="30">
        <v>32.799999999999997</v>
      </c>
      <c r="G63" s="30">
        <v>196.8</v>
      </c>
      <c r="H63" s="28" t="s">
        <v>23</v>
      </c>
      <c r="I63" s="29" t="s">
        <v>40</v>
      </c>
      <c r="J63" s="30">
        <v>180</v>
      </c>
      <c r="K63" s="30">
        <f t="shared" si="6"/>
        <v>6.48</v>
      </c>
      <c r="L63" s="30">
        <f t="shared" si="6"/>
        <v>5.8800000000000008</v>
      </c>
      <c r="M63" s="30">
        <f t="shared" si="6"/>
        <v>39.359999999999992</v>
      </c>
      <c r="N63" s="30">
        <f t="shared" si="6"/>
        <v>236.16</v>
      </c>
    </row>
    <row r="64" spans="1:14" ht="45">
      <c r="A64" s="28" t="s">
        <v>50</v>
      </c>
      <c r="B64" s="29" t="s">
        <v>42</v>
      </c>
      <c r="C64" s="30">
        <v>90</v>
      </c>
      <c r="D64" s="30">
        <v>13.5</v>
      </c>
      <c r="E64" s="30">
        <v>13.95</v>
      </c>
      <c r="F64" s="30">
        <v>2.14</v>
      </c>
      <c r="G64" s="30">
        <v>188.44</v>
      </c>
      <c r="H64" s="28" t="s">
        <v>50</v>
      </c>
      <c r="I64" s="29" t="s">
        <v>42</v>
      </c>
      <c r="J64" s="30">
        <v>100</v>
      </c>
      <c r="K64" s="30">
        <f t="shared" si="6"/>
        <v>15</v>
      </c>
      <c r="L64" s="30">
        <f t="shared" si="6"/>
        <v>15.5</v>
      </c>
      <c r="M64" s="30">
        <v>2.38</v>
      </c>
      <c r="N64" s="30">
        <v>209.38</v>
      </c>
    </row>
    <row r="65" spans="1:14" ht="56.25">
      <c r="A65" s="28" t="s">
        <v>43</v>
      </c>
      <c r="B65" s="29" t="s">
        <v>44</v>
      </c>
      <c r="C65" s="30">
        <v>20</v>
      </c>
      <c r="D65" s="30">
        <v>0.57999999999999996</v>
      </c>
      <c r="E65" s="30">
        <v>3.3</v>
      </c>
      <c r="F65" s="30">
        <v>1.32</v>
      </c>
      <c r="G65" s="30">
        <v>37.22</v>
      </c>
      <c r="H65" s="28" t="s">
        <v>43</v>
      </c>
      <c r="I65" s="29" t="s">
        <v>44</v>
      </c>
      <c r="J65" s="30">
        <v>30</v>
      </c>
      <c r="K65" s="30">
        <v>0.87</v>
      </c>
      <c r="L65" s="30">
        <v>4.95</v>
      </c>
      <c r="M65" s="30">
        <f t="shared" si="6"/>
        <v>1.98</v>
      </c>
      <c r="N65" s="30">
        <f t="shared" si="6"/>
        <v>55.83</v>
      </c>
    </row>
    <row r="66" spans="1:14" ht="22.5">
      <c r="A66" s="28" t="s">
        <v>91</v>
      </c>
      <c r="B66" s="29" t="s">
        <v>52</v>
      </c>
      <c r="C66" s="30">
        <v>200</v>
      </c>
      <c r="D66" s="30">
        <v>0.6</v>
      </c>
      <c r="E66" s="30">
        <v>0.2</v>
      </c>
      <c r="F66" s="30">
        <v>15.2</v>
      </c>
      <c r="G66" s="30">
        <v>65.3</v>
      </c>
      <c r="H66" s="28" t="s">
        <v>51</v>
      </c>
      <c r="I66" s="29" t="s">
        <v>52</v>
      </c>
      <c r="J66" s="30">
        <v>200</v>
      </c>
      <c r="K66" s="30">
        <v>0.6</v>
      </c>
      <c r="L66" s="30">
        <v>0.2</v>
      </c>
      <c r="M66" s="30">
        <v>15.2</v>
      </c>
      <c r="N66" s="30">
        <v>65.3</v>
      </c>
    </row>
    <row r="67" spans="1:14" ht="33.75">
      <c r="A67" s="28" t="s">
        <v>29</v>
      </c>
      <c r="B67" s="29" t="s">
        <v>15</v>
      </c>
      <c r="C67" s="30">
        <v>30</v>
      </c>
      <c r="D67" s="30">
        <v>2.31</v>
      </c>
      <c r="E67" s="30">
        <v>0.28999999999999998</v>
      </c>
      <c r="F67" s="30">
        <v>14.37</v>
      </c>
      <c r="G67" s="30">
        <v>70.8</v>
      </c>
      <c r="H67" s="28" t="s">
        <v>29</v>
      </c>
      <c r="I67" s="29" t="s">
        <v>15</v>
      </c>
      <c r="J67" s="30">
        <v>30</v>
      </c>
      <c r="K67" s="30">
        <v>2.31</v>
      </c>
      <c r="L67" s="30">
        <v>0.28999999999999998</v>
      </c>
      <c r="M67" s="30">
        <v>14.37</v>
      </c>
      <c r="N67" s="30">
        <v>70.8</v>
      </c>
    </row>
    <row r="68" spans="1:14" ht="45">
      <c r="A68" s="28" t="s">
        <v>29</v>
      </c>
      <c r="B68" s="29" t="s">
        <v>16</v>
      </c>
      <c r="C68" s="30">
        <v>30</v>
      </c>
      <c r="D68" s="30">
        <v>1.95</v>
      </c>
      <c r="E68" s="30">
        <v>0.3</v>
      </c>
      <c r="F68" s="30">
        <v>11.85</v>
      </c>
      <c r="G68" s="30">
        <v>58.65</v>
      </c>
      <c r="H68" s="28" t="s">
        <v>29</v>
      </c>
      <c r="I68" s="29" t="s">
        <v>16</v>
      </c>
      <c r="J68" s="30">
        <v>30</v>
      </c>
      <c r="K68" s="30">
        <v>1.95</v>
      </c>
      <c r="L68" s="30">
        <v>0.3</v>
      </c>
      <c r="M68" s="30">
        <v>11.85</v>
      </c>
      <c r="N68" s="30">
        <v>58.65</v>
      </c>
    </row>
    <row r="69" spans="1:14" ht="22.5">
      <c r="A69" s="28"/>
      <c r="B69" s="33" t="s">
        <v>30</v>
      </c>
      <c r="C69" s="30">
        <f>SUM(C61:C68)</f>
        <v>780</v>
      </c>
      <c r="D69" s="30">
        <f>SUBTOTAL(9,D61:D68)</f>
        <v>26.68</v>
      </c>
      <c r="E69" s="30">
        <f>SUBTOTAL(9,E61:E68)</f>
        <v>34.44</v>
      </c>
      <c r="F69" s="30">
        <f>SUBTOTAL(9,F61:F68)</f>
        <v>92.78</v>
      </c>
      <c r="G69" s="30">
        <f>SUBTOTAL(9,G61:G68)</f>
        <v>786.91</v>
      </c>
      <c r="H69" s="28"/>
      <c r="I69" s="33" t="s">
        <v>30</v>
      </c>
      <c r="J69" s="30">
        <f>SUM(J61:J68)</f>
        <v>920</v>
      </c>
      <c r="K69" s="30">
        <f>SUBTOTAL(9,K61:K68)</f>
        <v>30.39</v>
      </c>
      <c r="L69" s="30">
        <f>SUBTOTAL(9,L61:L68)</f>
        <v>44.040000000000006</v>
      </c>
      <c r="M69" s="30">
        <f>SUBTOTAL(9,M61:M68)</f>
        <v>105.81</v>
      </c>
      <c r="N69" s="30">
        <f>SUBTOTAL(9,N61:N68)</f>
        <v>939.17</v>
      </c>
    </row>
    <row r="70" spans="1:14" ht="22.5">
      <c r="A70" s="28"/>
      <c r="B70" s="33" t="s">
        <v>31</v>
      </c>
      <c r="C70" s="30">
        <f>C59+C69</f>
        <v>1285</v>
      </c>
      <c r="D70" s="30">
        <f>D59+D69</f>
        <v>48.92</v>
      </c>
      <c r="E70" s="30">
        <v>52.23</v>
      </c>
      <c r="F70" s="30">
        <f>F59+F69</f>
        <v>163.11000000000001</v>
      </c>
      <c r="G70" s="30">
        <f>G59+G69</f>
        <v>1319.76</v>
      </c>
      <c r="H70" s="28"/>
      <c r="I70" s="33" t="s">
        <v>31</v>
      </c>
      <c r="J70" s="30">
        <f>J59+J69</f>
        <v>1475</v>
      </c>
      <c r="K70" s="30">
        <f>K59+K69</f>
        <v>53.7</v>
      </c>
      <c r="L70" s="30">
        <f>L59+L69</f>
        <v>63.050000000000011</v>
      </c>
      <c r="M70" s="30">
        <f>M59+M69</f>
        <v>180.97</v>
      </c>
      <c r="N70" s="30">
        <f>N59+N69</f>
        <v>1506.79</v>
      </c>
    </row>
    <row r="71" spans="1:14">
      <c r="A71" s="28"/>
      <c r="B71" s="33"/>
      <c r="C71" s="30"/>
      <c r="D71" s="39">
        <v>0.64</v>
      </c>
      <c r="E71" s="39">
        <v>0.66</v>
      </c>
      <c r="F71" s="39">
        <v>0.49</v>
      </c>
      <c r="G71" s="39">
        <v>0.56000000000000005</v>
      </c>
      <c r="H71" s="28"/>
      <c r="I71" s="33"/>
      <c r="J71" s="30"/>
      <c r="K71" s="39">
        <v>0.6</v>
      </c>
      <c r="L71" s="39">
        <v>0.69</v>
      </c>
      <c r="M71" s="39">
        <v>0.47</v>
      </c>
      <c r="N71" s="39">
        <v>0.55000000000000004</v>
      </c>
    </row>
    <row r="72" spans="1:14">
      <c r="A72" s="15"/>
      <c r="B72" s="7"/>
      <c r="C72" s="8"/>
      <c r="D72" s="9"/>
      <c r="E72" s="16"/>
      <c r="F72" s="9"/>
      <c r="G72" s="9"/>
      <c r="H72" s="15"/>
      <c r="I72" s="10"/>
      <c r="J72" s="21"/>
      <c r="K72" s="26"/>
      <c r="L72" s="26"/>
      <c r="M72" s="26"/>
      <c r="N72" s="26"/>
    </row>
    <row r="73" spans="1:14" ht="24.75">
      <c r="A73" s="5"/>
      <c r="B73" s="41" t="s">
        <v>118</v>
      </c>
      <c r="C73" s="47"/>
      <c r="D73" s="48"/>
      <c r="E73" s="48"/>
      <c r="F73" s="48"/>
      <c r="G73" s="48"/>
      <c r="H73" s="14"/>
      <c r="I73" s="11" t="s">
        <v>119</v>
      </c>
      <c r="J73" s="12"/>
      <c r="K73" s="6"/>
      <c r="L73" s="6"/>
      <c r="M73" s="6"/>
      <c r="N73" s="6"/>
    </row>
    <row r="74" spans="1:14">
      <c r="A74" s="5"/>
      <c r="B74" s="56" t="s">
        <v>9</v>
      </c>
      <c r="C74" s="47"/>
      <c r="D74" s="48"/>
      <c r="E74" s="48"/>
      <c r="F74" s="48"/>
      <c r="G74" s="48"/>
      <c r="H74" s="5"/>
      <c r="I74" s="42" t="s">
        <v>9</v>
      </c>
      <c r="J74" s="49"/>
      <c r="K74" s="6"/>
      <c r="L74" s="6"/>
      <c r="M74" s="6"/>
      <c r="N74" s="6"/>
    </row>
    <row r="75" spans="1:14" ht="22.5">
      <c r="A75" s="28" t="s">
        <v>97</v>
      </c>
      <c r="B75" s="29" t="s">
        <v>40</v>
      </c>
      <c r="C75" s="30">
        <v>150</v>
      </c>
      <c r="D75" s="30">
        <v>3.7</v>
      </c>
      <c r="E75" s="30">
        <v>4.8</v>
      </c>
      <c r="F75" s="30">
        <v>23.5</v>
      </c>
      <c r="G75" s="30">
        <v>203.5</v>
      </c>
      <c r="H75" s="28" t="s">
        <v>39</v>
      </c>
      <c r="I75" s="29" t="s">
        <v>40</v>
      </c>
      <c r="J75" s="30">
        <v>180</v>
      </c>
      <c r="K75" s="30">
        <v>4.4400000000000004</v>
      </c>
      <c r="L75" s="30">
        <f>$J75*E75/$C75</f>
        <v>5.76</v>
      </c>
      <c r="M75" s="30">
        <v>43.8</v>
      </c>
      <c r="N75" s="30">
        <f>$J75*G75/$C75</f>
        <v>244.2</v>
      </c>
    </row>
    <row r="76" spans="1:14" ht="33.75">
      <c r="A76" s="28" t="s">
        <v>53</v>
      </c>
      <c r="B76" s="29" t="s">
        <v>98</v>
      </c>
      <c r="C76" s="30">
        <v>90</v>
      </c>
      <c r="D76" s="30">
        <v>13.14</v>
      </c>
      <c r="E76" s="30">
        <v>2.34</v>
      </c>
      <c r="F76" s="30">
        <v>7.74</v>
      </c>
      <c r="G76" s="30">
        <v>102.78</v>
      </c>
      <c r="H76" s="28" t="s">
        <v>53</v>
      </c>
      <c r="I76" s="29" t="s">
        <v>98</v>
      </c>
      <c r="J76" s="30">
        <v>100</v>
      </c>
      <c r="K76" s="30">
        <v>14.6</v>
      </c>
      <c r="L76" s="30">
        <v>2.6</v>
      </c>
      <c r="M76" s="30">
        <v>8.6</v>
      </c>
      <c r="N76" s="30">
        <v>114.2</v>
      </c>
    </row>
    <row r="77" spans="1:14" ht="33.75">
      <c r="A77" s="28" t="s">
        <v>14</v>
      </c>
      <c r="B77" s="29" t="s">
        <v>82</v>
      </c>
      <c r="C77" s="30">
        <v>30</v>
      </c>
      <c r="D77" s="30">
        <v>2.31</v>
      </c>
      <c r="E77" s="30">
        <v>0.81</v>
      </c>
      <c r="F77" s="30">
        <v>16.14</v>
      </c>
      <c r="G77" s="30">
        <v>82.5</v>
      </c>
      <c r="H77" s="28" t="s">
        <v>14</v>
      </c>
      <c r="I77" s="29" t="s">
        <v>82</v>
      </c>
      <c r="J77" s="30">
        <v>30</v>
      </c>
      <c r="K77" s="30">
        <v>2.31</v>
      </c>
      <c r="L77" s="30">
        <v>0.28999999999999998</v>
      </c>
      <c r="M77" s="30">
        <v>14.37</v>
      </c>
      <c r="N77" s="30">
        <v>70.8</v>
      </c>
    </row>
    <row r="78" spans="1:14" ht="45">
      <c r="A78" s="28" t="s">
        <v>14</v>
      </c>
      <c r="B78" s="29" t="s">
        <v>16</v>
      </c>
      <c r="C78" s="30">
        <v>20</v>
      </c>
      <c r="D78" s="30">
        <v>1.3</v>
      </c>
      <c r="E78" s="30">
        <v>0.2</v>
      </c>
      <c r="F78" s="30">
        <v>7.9</v>
      </c>
      <c r="G78" s="30">
        <v>39.1</v>
      </c>
      <c r="H78" s="28" t="s">
        <v>14</v>
      </c>
      <c r="I78" s="29" t="s">
        <v>16</v>
      </c>
      <c r="J78" s="30">
        <v>30</v>
      </c>
      <c r="K78" s="30">
        <v>1.95</v>
      </c>
      <c r="L78" s="30">
        <v>0.3</v>
      </c>
      <c r="M78" s="30">
        <v>11.85</v>
      </c>
      <c r="N78" s="30">
        <v>58.65</v>
      </c>
    </row>
    <row r="79" spans="1:14" ht="22.5">
      <c r="A79" s="28" t="s">
        <v>14</v>
      </c>
      <c r="B79" s="29" t="s">
        <v>17</v>
      </c>
      <c r="C79" s="30">
        <v>110</v>
      </c>
      <c r="D79" s="30">
        <v>0.06</v>
      </c>
      <c r="E79" s="30" t="s">
        <v>99</v>
      </c>
      <c r="F79" s="30">
        <v>0.09</v>
      </c>
      <c r="G79" s="30">
        <v>75</v>
      </c>
      <c r="H79" s="28" t="s">
        <v>14</v>
      </c>
      <c r="I79" s="29" t="s">
        <v>17</v>
      </c>
      <c r="J79" s="30">
        <v>10</v>
      </c>
      <c r="K79" s="30">
        <v>0.06</v>
      </c>
      <c r="L79" s="30">
        <v>8.25</v>
      </c>
      <c r="M79" s="30">
        <v>0.09</v>
      </c>
      <c r="N79" s="30">
        <v>75</v>
      </c>
    </row>
    <row r="80" spans="1:14" ht="22.5">
      <c r="A80" s="28" t="s">
        <v>36</v>
      </c>
      <c r="B80" s="29" t="s">
        <v>100</v>
      </c>
      <c r="C80" s="30">
        <v>200</v>
      </c>
      <c r="D80" s="30">
        <v>0.2</v>
      </c>
      <c r="E80" s="30">
        <v>0</v>
      </c>
      <c r="F80" s="30">
        <v>6.4</v>
      </c>
      <c r="G80" s="30">
        <v>26.8</v>
      </c>
      <c r="H80" s="28" t="s">
        <v>101</v>
      </c>
      <c r="I80" s="29" t="s">
        <v>37</v>
      </c>
      <c r="J80" s="30">
        <v>200</v>
      </c>
      <c r="K80" s="30">
        <v>0.2</v>
      </c>
      <c r="L80" s="30">
        <v>0</v>
      </c>
      <c r="M80" s="30">
        <v>6.4</v>
      </c>
      <c r="N80" s="30">
        <v>26.8</v>
      </c>
    </row>
    <row r="81" spans="1:14" ht="22.5">
      <c r="A81" s="28"/>
      <c r="B81" s="34" t="s">
        <v>19</v>
      </c>
      <c r="C81" s="30">
        <v>500</v>
      </c>
      <c r="D81" s="30">
        <v>20.71</v>
      </c>
      <c r="E81" s="30">
        <v>16.399999999999999</v>
      </c>
      <c r="F81" s="30">
        <v>74.77</v>
      </c>
      <c r="G81" s="30">
        <f>SUM(G75:G80)</f>
        <v>529.67999999999995</v>
      </c>
      <c r="H81" s="28"/>
      <c r="I81" s="34" t="s">
        <v>19</v>
      </c>
      <c r="J81" s="30">
        <f>SUM(J75:J80)</f>
        <v>550</v>
      </c>
      <c r="K81" s="30">
        <f>SUM(K75:K80)</f>
        <v>23.559999999999995</v>
      </c>
      <c r="L81" s="30">
        <f>SUM(L75:L80)</f>
        <v>17.2</v>
      </c>
      <c r="M81" s="30">
        <f>SUM(M75:M80)</f>
        <v>85.11</v>
      </c>
      <c r="N81" s="30">
        <f>SUM(N75:N80)</f>
        <v>589.64999999999986</v>
      </c>
    </row>
    <row r="82" spans="1:14">
      <c r="A82" s="53"/>
      <c r="B82" s="52" t="s">
        <v>20</v>
      </c>
      <c r="C82" s="55"/>
      <c r="D82" s="55"/>
      <c r="E82" s="55"/>
      <c r="F82" s="55"/>
      <c r="G82" s="55"/>
      <c r="H82" s="53"/>
      <c r="I82" s="52" t="s">
        <v>20</v>
      </c>
      <c r="J82" s="55"/>
      <c r="K82" s="55"/>
      <c r="L82" s="55"/>
      <c r="M82" s="55"/>
      <c r="N82" s="55"/>
    </row>
    <row r="83" spans="1:14" ht="22.5">
      <c r="A83" s="28" t="s">
        <v>55</v>
      </c>
      <c r="B83" s="29" t="s">
        <v>56</v>
      </c>
      <c r="C83" s="30">
        <v>60</v>
      </c>
      <c r="D83" s="30">
        <v>0.7</v>
      </c>
      <c r="E83" s="30">
        <v>0.1</v>
      </c>
      <c r="F83" s="30">
        <v>2.2999999999999998</v>
      </c>
      <c r="G83" s="30">
        <v>54</v>
      </c>
      <c r="H83" s="28" t="s">
        <v>55</v>
      </c>
      <c r="I83" s="29" t="s">
        <v>56</v>
      </c>
      <c r="J83" s="30">
        <v>100</v>
      </c>
      <c r="K83" s="30">
        <v>1.17</v>
      </c>
      <c r="L83" s="30">
        <v>0.17</v>
      </c>
      <c r="M83" s="30">
        <v>3.83</v>
      </c>
      <c r="N83" s="30">
        <v>21.33</v>
      </c>
    </row>
    <row r="84" spans="1:14" ht="56.25">
      <c r="A84" s="28" t="s">
        <v>102</v>
      </c>
      <c r="B84" s="29" t="s">
        <v>57</v>
      </c>
      <c r="C84" s="30">
        <v>200</v>
      </c>
      <c r="D84" s="30">
        <v>1.62</v>
      </c>
      <c r="E84" s="30">
        <v>4.92</v>
      </c>
      <c r="F84" s="30">
        <v>5.28</v>
      </c>
      <c r="G84" s="30">
        <v>72.08</v>
      </c>
      <c r="H84" s="28" t="s">
        <v>103</v>
      </c>
      <c r="I84" s="29" t="s">
        <v>57</v>
      </c>
      <c r="J84" s="30">
        <v>250</v>
      </c>
      <c r="K84" s="30">
        <v>2.0299999999999998</v>
      </c>
      <c r="L84" s="30">
        <f t="shared" ref="K84:N86" si="7">$J84*E84/$C84</f>
        <v>6.15</v>
      </c>
      <c r="M84" s="30">
        <f t="shared" si="7"/>
        <v>6.6</v>
      </c>
      <c r="N84" s="30">
        <f t="shared" si="7"/>
        <v>90.1</v>
      </c>
    </row>
    <row r="85" spans="1:14" ht="22.5">
      <c r="A85" s="36" t="s">
        <v>32</v>
      </c>
      <c r="B85" s="37" t="s">
        <v>33</v>
      </c>
      <c r="C85" s="38">
        <v>150</v>
      </c>
      <c r="D85" s="38">
        <v>3.2</v>
      </c>
      <c r="E85" s="38">
        <v>5.2</v>
      </c>
      <c r="F85" s="38">
        <v>19.8</v>
      </c>
      <c r="G85" s="38">
        <v>139.4</v>
      </c>
      <c r="H85" s="36" t="s">
        <v>32</v>
      </c>
      <c r="I85" s="37" t="s">
        <v>33</v>
      </c>
      <c r="J85" s="38">
        <v>200</v>
      </c>
      <c r="K85" s="38">
        <v>4.2699999999999996</v>
      </c>
      <c r="L85" s="38">
        <v>6.93</v>
      </c>
      <c r="M85" s="38">
        <f t="shared" si="7"/>
        <v>26.4</v>
      </c>
      <c r="N85" s="38">
        <v>185.87</v>
      </c>
    </row>
    <row r="86" spans="1:14" ht="33.75">
      <c r="A86" s="28" t="s">
        <v>58</v>
      </c>
      <c r="B86" s="29" t="s">
        <v>59</v>
      </c>
      <c r="C86" s="30">
        <v>100</v>
      </c>
      <c r="D86" s="30">
        <v>14.1</v>
      </c>
      <c r="E86" s="30">
        <v>5.7</v>
      </c>
      <c r="F86" s="30">
        <v>4.4000000000000004</v>
      </c>
      <c r="G86" s="30">
        <v>126.4</v>
      </c>
      <c r="H86" s="28" t="s">
        <v>58</v>
      </c>
      <c r="I86" s="29" t="s">
        <v>59</v>
      </c>
      <c r="J86" s="30">
        <v>120</v>
      </c>
      <c r="K86" s="30">
        <f t="shared" si="7"/>
        <v>16.920000000000002</v>
      </c>
      <c r="L86" s="30">
        <f t="shared" si="7"/>
        <v>6.84</v>
      </c>
      <c r="M86" s="30">
        <f t="shared" si="7"/>
        <v>5.28</v>
      </c>
      <c r="N86" s="30">
        <f t="shared" si="7"/>
        <v>151.68</v>
      </c>
    </row>
    <row r="87" spans="1:14" ht="33.75">
      <c r="A87" s="28" t="s">
        <v>75</v>
      </c>
      <c r="B87" s="29" t="s">
        <v>76</v>
      </c>
      <c r="C87" s="30">
        <v>200</v>
      </c>
      <c r="D87" s="30">
        <v>0.5</v>
      </c>
      <c r="E87" s="30"/>
      <c r="F87" s="30">
        <v>19.8</v>
      </c>
      <c r="G87" s="30">
        <v>81</v>
      </c>
      <c r="H87" s="28" t="s">
        <v>75</v>
      </c>
      <c r="I87" s="29" t="s">
        <v>76</v>
      </c>
      <c r="J87" s="30">
        <v>200</v>
      </c>
      <c r="K87" s="30">
        <v>0.5</v>
      </c>
      <c r="L87" s="30"/>
      <c r="M87" s="30">
        <v>19.8</v>
      </c>
      <c r="N87" s="30">
        <v>81</v>
      </c>
    </row>
    <row r="88" spans="1:14" ht="33.75">
      <c r="A88" s="28" t="s">
        <v>14</v>
      </c>
      <c r="B88" s="29" t="s">
        <v>15</v>
      </c>
      <c r="C88" s="30">
        <v>30</v>
      </c>
      <c r="D88" s="30">
        <v>2.31</v>
      </c>
      <c r="E88" s="30">
        <v>0.28999999999999998</v>
      </c>
      <c r="F88" s="30">
        <v>14.37</v>
      </c>
      <c r="G88" s="30">
        <v>70.8</v>
      </c>
      <c r="H88" s="28" t="s">
        <v>14</v>
      </c>
      <c r="I88" s="29" t="s">
        <v>15</v>
      </c>
      <c r="J88" s="30">
        <v>30</v>
      </c>
      <c r="K88" s="30">
        <v>2.31</v>
      </c>
      <c r="L88" s="30">
        <v>0.28999999999999998</v>
      </c>
      <c r="M88" s="30">
        <v>14.37</v>
      </c>
      <c r="N88" s="30">
        <v>70.8</v>
      </c>
    </row>
    <row r="89" spans="1:14" ht="45">
      <c r="A89" s="28" t="s">
        <v>14</v>
      </c>
      <c r="B89" s="29" t="s">
        <v>16</v>
      </c>
      <c r="C89" s="30">
        <v>60</v>
      </c>
      <c r="D89" s="30">
        <v>3.91</v>
      </c>
      <c r="E89" s="30">
        <v>0.6</v>
      </c>
      <c r="F89" s="30">
        <v>23.7</v>
      </c>
      <c r="G89" s="30">
        <v>117.3</v>
      </c>
      <c r="H89" s="28" t="s">
        <v>14</v>
      </c>
      <c r="I89" s="29" t="s">
        <v>16</v>
      </c>
      <c r="J89" s="30">
        <v>60</v>
      </c>
      <c r="K89" s="30">
        <v>3.9</v>
      </c>
      <c r="L89" s="30">
        <v>0.6</v>
      </c>
      <c r="M89" s="30">
        <v>23.7</v>
      </c>
      <c r="N89" s="30">
        <v>117.3</v>
      </c>
    </row>
    <row r="90" spans="1:14" ht="22.5">
      <c r="A90" s="28"/>
      <c r="B90" s="34" t="s">
        <v>30</v>
      </c>
      <c r="C90" s="30">
        <f>SUM(C83:C89)</f>
        <v>800</v>
      </c>
      <c r="D90" s="30" t="s">
        <v>104</v>
      </c>
      <c r="E90" s="30">
        <f t="shared" ref="E90:F90" si="8">SUBTOTAL(9,E83:E89)</f>
        <v>16.809999999999999</v>
      </c>
      <c r="F90" s="30">
        <f t="shared" si="8"/>
        <v>89.65</v>
      </c>
      <c r="G90" s="30">
        <v>619.78</v>
      </c>
      <c r="H90" s="28"/>
      <c r="I90" s="34" t="s">
        <v>30</v>
      </c>
      <c r="J90" s="30">
        <f>SUM(J83:J89)</f>
        <v>960</v>
      </c>
      <c r="K90" s="30">
        <f>SUM(K83:K89)</f>
        <v>31.099999999999998</v>
      </c>
      <c r="L90" s="30">
        <f t="shared" ref="L90:N90" si="9">SUBTOTAL(9,L83:L89)</f>
        <v>20.98</v>
      </c>
      <c r="M90" s="30">
        <f t="shared" si="9"/>
        <v>99.98</v>
      </c>
      <c r="N90" s="30">
        <f t="shared" si="9"/>
        <v>718.07999999999993</v>
      </c>
    </row>
    <row r="91" spans="1:14" ht="22.5">
      <c r="A91" s="28"/>
      <c r="B91" s="34" t="s">
        <v>31</v>
      </c>
      <c r="C91" s="30">
        <f>C81+C90</f>
        <v>1300</v>
      </c>
      <c r="D91" s="30">
        <v>47.04</v>
      </c>
      <c r="E91" s="30">
        <f t="shared" ref="E91:G91" si="10">E81+E90</f>
        <v>33.209999999999994</v>
      </c>
      <c r="F91" s="30">
        <f t="shared" si="10"/>
        <v>164.42000000000002</v>
      </c>
      <c r="G91" s="30">
        <f t="shared" si="10"/>
        <v>1149.46</v>
      </c>
      <c r="H91" s="28"/>
      <c r="I91" s="34" t="s">
        <v>31</v>
      </c>
      <c r="J91" s="30">
        <f>J81+J90</f>
        <v>1510</v>
      </c>
      <c r="K91" s="30">
        <f>K81+K90</f>
        <v>54.66</v>
      </c>
      <c r="L91" s="30">
        <f t="shared" ref="L91:N91" si="11">L81+L90</f>
        <v>38.18</v>
      </c>
      <c r="M91" s="30">
        <f t="shared" si="11"/>
        <v>185.09</v>
      </c>
      <c r="N91" s="30">
        <f t="shared" si="11"/>
        <v>1307.7299999999998</v>
      </c>
    </row>
    <row r="92" spans="1:14">
      <c r="A92" s="28"/>
      <c r="B92" s="33"/>
      <c r="C92" s="30"/>
      <c r="D92" s="39">
        <v>0.61</v>
      </c>
      <c r="E92" s="39">
        <v>0.42</v>
      </c>
      <c r="F92" s="39">
        <v>0.49</v>
      </c>
      <c r="G92" s="39">
        <v>0.49</v>
      </c>
      <c r="H92" s="28"/>
      <c r="I92" s="33"/>
      <c r="J92" s="30"/>
      <c r="K92" s="39">
        <v>0.61</v>
      </c>
      <c r="L92" s="39">
        <v>0.41</v>
      </c>
      <c r="M92" s="39">
        <v>0.48</v>
      </c>
      <c r="N92" s="39">
        <v>0.48</v>
      </c>
    </row>
    <row r="93" spans="1:14" ht="24.75">
      <c r="A93" s="5"/>
      <c r="B93" s="41" t="s">
        <v>120</v>
      </c>
      <c r="C93" s="47"/>
      <c r="D93" s="48"/>
      <c r="E93" s="48"/>
      <c r="F93" s="48"/>
      <c r="G93" s="48"/>
      <c r="H93" s="14"/>
      <c r="I93" s="11" t="s">
        <v>121</v>
      </c>
      <c r="J93" s="12"/>
      <c r="K93" s="6"/>
      <c r="L93" s="6"/>
      <c r="M93" s="6"/>
      <c r="N93" s="6"/>
    </row>
    <row r="94" spans="1:14">
      <c r="A94" s="5"/>
      <c r="B94" s="56" t="s">
        <v>9</v>
      </c>
      <c r="C94" s="47"/>
      <c r="D94" s="48"/>
      <c r="E94" s="48"/>
      <c r="F94" s="48"/>
      <c r="G94" s="48"/>
      <c r="H94" s="5"/>
      <c r="I94" s="42" t="s">
        <v>9</v>
      </c>
      <c r="J94" s="49"/>
      <c r="K94" s="6"/>
      <c r="L94" s="6"/>
      <c r="M94" s="6"/>
      <c r="N94" s="6"/>
    </row>
    <row r="95" spans="1:14" ht="33.75">
      <c r="A95" s="36" t="s">
        <v>60</v>
      </c>
      <c r="B95" s="37" t="s">
        <v>61</v>
      </c>
      <c r="C95" s="38">
        <v>200</v>
      </c>
      <c r="D95" s="38">
        <v>10.53</v>
      </c>
      <c r="E95" s="38">
        <v>9.07</v>
      </c>
      <c r="F95" s="38">
        <v>38.270000000000003</v>
      </c>
      <c r="G95" s="38">
        <v>276.93</v>
      </c>
      <c r="H95" s="36" t="s">
        <v>60</v>
      </c>
      <c r="I95" s="37" t="s">
        <v>61</v>
      </c>
      <c r="J95" s="38">
        <v>250</v>
      </c>
      <c r="K95" s="38">
        <v>13.17</v>
      </c>
      <c r="L95" s="38">
        <v>11.33</v>
      </c>
      <c r="M95" s="38">
        <v>47.83</v>
      </c>
      <c r="N95" s="38">
        <v>346.17</v>
      </c>
    </row>
    <row r="96" spans="1:14" ht="22.5">
      <c r="A96" s="28" t="s">
        <v>62</v>
      </c>
      <c r="B96" s="29" t="s">
        <v>63</v>
      </c>
      <c r="C96" s="30">
        <v>40</v>
      </c>
      <c r="D96" s="30">
        <v>4.8</v>
      </c>
      <c r="E96" s="30">
        <v>4</v>
      </c>
      <c r="F96" s="30">
        <v>0.3</v>
      </c>
      <c r="G96" s="30">
        <v>56.6</v>
      </c>
      <c r="H96" s="28" t="s">
        <v>62</v>
      </c>
      <c r="I96" s="29" t="s">
        <v>63</v>
      </c>
      <c r="J96" s="30">
        <v>40</v>
      </c>
      <c r="K96" s="30">
        <v>4.8</v>
      </c>
      <c r="L96" s="30">
        <f t="shared" ref="L96:N96" si="12">$J96*E96/$C96</f>
        <v>4</v>
      </c>
      <c r="M96" s="30">
        <f t="shared" si="12"/>
        <v>0.3</v>
      </c>
      <c r="N96" s="30">
        <f t="shared" si="12"/>
        <v>56.6</v>
      </c>
    </row>
    <row r="97" spans="1:14" ht="33.75">
      <c r="A97" s="28" t="s">
        <v>64</v>
      </c>
      <c r="B97" s="29" t="s">
        <v>65</v>
      </c>
      <c r="C97" s="30">
        <v>200</v>
      </c>
      <c r="D97" s="30">
        <v>0.3</v>
      </c>
      <c r="E97" s="30">
        <v>0.1</v>
      </c>
      <c r="F97" s="30">
        <v>7.1</v>
      </c>
      <c r="G97" s="30">
        <v>30</v>
      </c>
      <c r="H97" s="28" t="s">
        <v>60</v>
      </c>
      <c r="I97" s="29" t="s">
        <v>65</v>
      </c>
      <c r="J97" s="30">
        <v>200</v>
      </c>
      <c r="K97" s="30">
        <v>0.3</v>
      </c>
      <c r="L97" s="30">
        <v>0.1</v>
      </c>
      <c r="M97" s="30">
        <v>7.1</v>
      </c>
      <c r="N97" s="30">
        <v>30</v>
      </c>
    </row>
    <row r="98" spans="1:14" ht="33.75">
      <c r="A98" s="28" t="s">
        <v>14</v>
      </c>
      <c r="B98" s="29" t="s">
        <v>15</v>
      </c>
      <c r="C98" s="30">
        <v>30</v>
      </c>
      <c r="D98" s="30">
        <v>2.2999999999999998</v>
      </c>
      <c r="E98" s="30">
        <v>0.2</v>
      </c>
      <c r="F98" s="30">
        <v>14.8</v>
      </c>
      <c r="G98" s="30">
        <v>70.3</v>
      </c>
      <c r="H98" s="28" t="s">
        <v>14</v>
      </c>
      <c r="I98" s="29" t="s">
        <v>15</v>
      </c>
      <c r="J98" s="30">
        <v>30</v>
      </c>
      <c r="K98" s="30">
        <v>2.2999999999999998</v>
      </c>
      <c r="L98" s="30">
        <v>0.2</v>
      </c>
      <c r="M98" s="30">
        <v>14.8</v>
      </c>
      <c r="N98" s="30">
        <v>70.3</v>
      </c>
    </row>
    <row r="99" spans="1:14" ht="45">
      <c r="A99" s="28" t="s">
        <v>14</v>
      </c>
      <c r="B99" s="29" t="s">
        <v>16</v>
      </c>
      <c r="C99" s="32">
        <v>30</v>
      </c>
      <c r="D99" s="32">
        <v>1.95</v>
      </c>
      <c r="E99" s="32">
        <v>0.3</v>
      </c>
      <c r="F99" s="32">
        <v>11.85</v>
      </c>
      <c r="G99" s="32">
        <v>58.65</v>
      </c>
      <c r="H99" s="28" t="s">
        <v>14</v>
      </c>
      <c r="I99" s="29" t="s">
        <v>16</v>
      </c>
      <c r="J99" s="30">
        <v>30</v>
      </c>
      <c r="K99" s="30">
        <v>1.95</v>
      </c>
      <c r="L99" s="30">
        <v>0.3</v>
      </c>
      <c r="M99" s="30">
        <v>11.85</v>
      </c>
      <c r="N99" s="30">
        <v>58.65</v>
      </c>
    </row>
    <row r="100" spans="1:14" ht="22.5">
      <c r="A100" s="28"/>
      <c r="B100" s="33" t="s">
        <v>19</v>
      </c>
      <c r="C100" s="30">
        <f>SUM(C95:C99)</f>
        <v>500</v>
      </c>
      <c r="D100" s="30">
        <f>SUM(D95:D99)</f>
        <v>19.88</v>
      </c>
      <c r="E100" s="30">
        <f>SUM(E95:E99)</f>
        <v>13.67</v>
      </c>
      <c r="F100" s="30">
        <f>SUM(F95:F99)</f>
        <v>72.319999999999993</v>
      </c>
      <c r="G100" s="30">
        <f>SUM(G95:G99)</f>
        <v>492.48</v>
      </c>
      <c r="H100" s="28"/>
      <c r="I100" s="33" t="s">
        <v>19</v>
      </c>
      <c r="J100" s="30">
        <f>SUM(J95:J99)</f>
        <v>550</v>
      </c>
      <c r="K100" s="30">
        <f>SUM(K95:K99)</f>
        <v>22.52</v>
      </c>
      <c r="L100" s="30">
        <f>SUM(L95:L99)</f>
        <v>15.93</v>
      </c>
      <c r="M100" s="30">
        <f>SUM(M95:M99)</f>
        <v>81.88</v>
      </c>
      <c r="N100" s="30">
        <f>SUM(N95:N99)</f>
        <v>561.72</v>
      </c>
    </row>
    <row r="101" spans="1:14">
      <c r="A101" s="53" t="s">
        <v>54</v>
      </c>
      <c r="B101" s="54" t="s">
        <v>20</v>
      </c>
      <c r="C101" s="55"/>
      <c r="D101" s="55"/>
      <c r="E101" s="55"/>
      <c r="F101" s="55"/>
      <c r="G101" s="55"/>
      <c r="H101" s="53" t="s">
        <v>54</v>
      </c>
      <c r="I101" s="54" t="s">
        <v>20</v>
      </c>
      <c r="J101" s="55"/>
      <c r="K101" s="55"/>
      <c r="L101" s="55"/>
      <c r="M101" s="55"/>
      <c r="N101" s="55"/>
    </row>
    <row r="102" spans="1:14" ht="22.5">
      <c r="A102" s="28" t="s">
        <v>84</v>
      </c>
      <c r="B102" s="29" t="s">
        <v>92</v>
      </c>
      <c r="C102" s="30">
        <v>60</v>
      </c>
      <c r="D102" s="30">
        <v>0.5</v>
      </c>
      <c r="E102" s="30">
        <v>0.1</v>
      </c>
      <c r="F102" s="30">
        <v>1.5</v>
      </c>
      <c r="G102" s="30">
        <v>8.5</v>
      </c>
      <c r="H102" s="28" t="s">
        <v>55</v>
      </c>
      <c r="I102" s="29" t="s">
        <v>92</v>
      </c>
      <c r="J102" s="30">
        <v>100</v>
      </c>
      <c r="K102" s="30">
        <v>0.83</v>
      </c>
      <c r="L102" s="30">
        <v>0.17</v>
      </c>
      <c r="M102" s="30">
        <v>2.5</v>
      </c>
      <c r="N102" s="30">
        <v>14.17</v>
      </c>
    </row>
    <row r="103" spans="1:14" ht="67.5">
      <c r="A103" s="28" t="s">
        <v>93</v>
      </c>
      <c r="B103" s="29" t="s">
        <v>66</v>
      </c>
      <c r="C103" s="30">
        <v>200</v>
      </c>
      <c r="D103" s="30">
        <v>2.52</v>
      </c>
      <c r="E103" s="30">
        <v>2.16</v>
      </c>
      <c r="F103" s="30">
        <v>18.12</v>
      </c>
      <c r="G103" s="30">
        <v>102</v>
      </c>
      <c r="H103" s="28" t="s">
        <v>93</v>
      </c>
      <c r="I103" s="29" t="s">
        <v>66</v>
      </c>
      <c r="J103" s="30">
        <v>250</v>
      </c>
      <c r="K103" s="30">
        <f>$J103*D103/$C103</f>
        <v>3.15</v>
      </c>
      <c r="L103" s="30">
        <f>$J103*E103/$C103</f>
        <v>2.7</v>
      </c>
      <c r="M103" s="30">
        <f>$J103*F103/$C103</f>
        <v>22.65</v>
      </c>
      <c r="N103" s="30">
        <f>$J103*G103/$C103</f>
        <v>127.5</v>
      </c>
    </row>
    <row r="104" spans="1:14" ht="22.5">
      <c r="A104" s="36" t="s">
        <v>39</v>
      </c>
      <c r="B104" s="37" t="s">
        <v>40</v>
      </c>
      <c r="C104" s="38">
        <v>150</v>
      </c>
      <c r="D104" s="38">
        <v>3.7</v>
      </c>
      <c r="E104" s="38">
        <v>4.8</v>
      </c>
      <c r="F104" s="38">
        <v>36.5</v>
      </c>
      <c r="G104" s="38">
        <v>203.5</v>
      </c>
      <c r="H104" s="36" t="s">
        <v>39</v>
      </c>
      <c r="I104" s="37" t="s">
        <v>40</v>
      </c>
      <c r="J104" s="38">
        <v>180</v>
      </c>
      <c r="K104" s="38">
        <f>$J104*D104/$C104</f>
        <v>4.4400000000000004</v>
      </c>
      <c r="L104" s="38">
        <f>$J104*E104/$C104</f>
        <v>5.76</v>
      </c>
      <c r="M104" s="38">
        <f>$J104*F104/$C104</f>
        <v>43.8</v>
      </c>
      <c r="N104" s="38">
        <v>244.2</v>
      </c>
    </row>
    <row r="105" spans="1:14" ht="56.25">
      <c r="A105" s="28" t="s">
        <v>94</v>
      </c>
      <c r="B105" s="29" t="s">
        <v>67</v>
      </c>
      <c r="C105" s="30">
        <v>90</v>
      </c>
      <c r="D105" s="30">
        <v>15.08</v>
      </c>
      <c r="E105" s="30">
        <v>14.18</v>
      </c>
      <c r="F105" s="30">
        <v>5.96</v>
      </c>
      <c r="G105" s="30">
        <v>212.85</v>
      </c>
      <c r="H105" s="28" t="s">
        <v>94</v>
      </c>
      <c r="I105" s="29" t="s">
        <v>67</v>
      </c>
      <c r="J105" s="30">
        <v>100</v>
      </c>
      <c r="K105" s="30">
        <v>16.75</v>
      </c>
      <c r="L105" s="30">
        <v>15.75</v>
      </c>
      <c r="M105" s="30">
        <v>6.63</v>
      </c>
      <c r="N105" s="30">
        <f>$J105*G105/$C105</f>
        <v>236.5</v>
      </c>
    </row>
    <row r="106" spans="1:14" ht="33.75">
      <c r="A106" s="28" t="s">
        <v>75</v>
      </c>
      <c r="B106" s="29" t="s">
        <v>95</v>
      </c>
      <c r="C106" s="30">
        <v>200</v>
      </c>
      <c r="D106" s="30">
        <v>0.5</v>
      </c>
      <c r="E106" s="30"/>
      <c r="F106" s="30">
        <v>19.8</v>
      </c>
      <c r="G106" s="30">
        <v>81</v>
      </c>
      <c r="H106" s="28" t="s">
        <v>75</v>
      </c>
      <c r="I106" s="29" t="s">
        <v>76</v>
      </c>
      <c r="J106" s="30">
        <v>200</v>
      </c>
      <c r="K106" s="30">
        <v>0.5</v>
      </c>
      <c r="L106" s="30"/>
      <c r="M106" s="30">
        <v>19.8</v>
      </c>
      <c r="N106" s="30">
        <v>81</v>
      </c>
    </row>
    <row r="107" spans="1:14" ht="33.75">
      <c r="A107" s="28" t="s">
        <v>14</v>
      </c>
      <c r="B107" s="29" t="s">
        <v>15</v>
      </c>
      <c r="C107" s="30">
        <v>30</v>
      </c>
      <c r="D107" s="30">
        <v>2.31</v>
      </c>
      <c r="E107" s="30">
        <v>0.28999999999999998</v>
      </c>
      <c r="F107" s="30">
        <v>14.37</v>
      </c>
      <c r="G107" s="30">
        <v>70.8</v>
      </c>
      <c r="H107" s="28" t="s">
        <v>14</v>
      </c>
      <c r="I107" s="29" t="s">
        <v>15</v>
      </c>
      <c r="J107" s="30">
        <v>30</v>
      </c>
      <c r="K107" s="30">
        <v>2.31</v>
      </c>
      <c r="L107" s="30">
        <v>0.28999999999999998</v>
      </c>
      <c r="M107" s="30">
        <v>14.37</v>
      </c>
      <c r="N107" s="30">
        <v>70.8</v>
      </c>
    </row>
    <row r="108" spans="1:14" ht="45">
      <c r="A108" s="28" t="s">
        <v>14</v>
      </c>
      <c r="B108" s="29" t="s">
        <v>16</v>
      </c>
      <c r="C108" s="30">
        <v>60</v>
      </c>
      <c r="D108" s="30">
        <v>3.9</v>
      </c>
      <c r="E108" s="30">
        <v>0.6</v>
      </c>
      <c r="F108" s="30">
        <v>23.7</v>
      </c>
      <c r="G108" s="30">
        <v>117.3</v>
      </c>
      <c r="H108" s="28" t="s">
        <v>14</v>
      </c>
      <c r="I108" s="29" t="s">
        <v>16</v>
      </c>
      <c r="J108" s="30">
        <v>60</v>
      </c>
      <c r="K108" s="30">
        <v>3.9</v>
      </c>
      <c r="L108" s="30">
        <v>0.6</v>
      </c>
      <c r="M108" s="30">
        <v>23.7</v>
      </c>
      <c r="N108" s="30">
        <v>117.3</v>
      </c>
    </row>
    <row r="109" spans="1:14" ht="22.5">
      <c r="A109" s="28"/>
      <c r="B109" s="34" t="s">
        <v>30</v>
      </c>
      <c r="C109" s="30">
        <f>SUM(C102:C108)</f>
        <v>790</v>
      </c>
      <c r="D109" s="30">
        <f>SUM(D102:D108)</f>
        <v>28.509999999999998</v>
      </c>
      <c r="E109" s="30" t="s">
        <v>96</v>
      </c>
      <c r="F109" s="30">
        <v>119.96</v>
      </c>
      <c r="G109" s="30">
        <f>SUM(G102:G108)</f>
        <v>795.94999999999993</v>
      </c>
      <c r="H109" s="28"/>
      <c r="I109" s="34" t="s">
        <v>30</v>
      </c>
      <c r="J109" s="30">
        <f>SUM(J102:J108)</f>
        <v>920</v>
      </c>
      <c r="K109" s="30">
        <f>SUM(K102:K108)</f>
        <v>31.88</v>
      </c>
      <c r="L109" s="30">
        <f>SUM(L102:L108)</f>
        <v>25.27</v>
      </c>
      <c r="M109" s="30">
        <f>SUM(M102:M108)</f>
        <v>133.44999999999999</v>
      </c>
      <c r="N109" s="30">
        <f>SUM(N102:N108)</f>
        <v>891.46999999999991</v>
      </c>
    </row>
    <row r="110" spans="1:14" ht="22.5">
      <c r="A110" s="28"/>
      <c r="B110" s="34" t="s">
        <v>31</v>
      </c>
      <c r="C110" s="30">
        <f>C100+C109</f>
        <v>1290</v>
      </c>
      <c r="D110" s="30">
        <f>D100+D109</f>
        <v>48.39</v>
      </c>
      <c r="E110" s="30">
        <v>35.79</v>
      </c>
      <c r="F110" s="30">
        <v>192.27</v>
      </c>
      <c r="G110" s="30">
        <f>G100+G109</f>
        <v>1288.4299999999998</v>
      </c>
      <c r="H110" s="28"/>
      <c r="I110" s="34" t="s">
        <v>31</v>
      </c>
      <c r="J110" s="30">
        <f>J100+J109</f>
        <v>1470</v>
      </c>
      <c r="K110" s="30">
        <f>K100+K109</f>
        <v>54.4</v>
      </c>
      <c r="L110" s="30">
        <f>L100+L109</f>
        <v>41.2</v>
      </c>
      <c r="M110" s="30">
        <f>M100+M109</f>
        <v>215.32999999999998</v>
      </c>
      <c r="N110" s="30">
        <f>N100+N109</f>
        <v>1453.19</v>
      </c>
    </row>
    <row r="111" spans="1:14">
      <c r="A111" s="28"/>
      <c r="B111" s="33"/>
      <c r="C111" s="30"/>
      <c r="D111" s="39">
        <v>0.63</v>
      </c>
      <c r="E111" s="39">
        <v>0.45</v>
      </c>
      <c r="F111" s="39">
        <v>0.56999999999999995</v>
      </c>
      <c r="G111" s="39">
        <v>0.55000000000000004</v>
      </c>
      <c r="H111" s="28"/>
      <c r="I111" s="33"/>
      <c r="J111" s="30"/>
      <c r="K111" s="39">
        <v>0.6</v>
      </c>
      <c r="L111" s="39">
        <v>0.45</v>
      </c>
      <c r="M111" s="39">
        <v>0.56000000000000005</v>
      </c>
      <c r="N111" s="39">
        <v>0.53</v>
      </c>
    </row>
    <row r="114" spans="1:15">
      <c r="A114" s="27"/>
      <c r="H114" s="27"/>
      <c r="I114" s="27"/>
      <c r="J114" s="27"/>
      <c r="K114" s="27"/>
      <c r="L114" s="27"/>
      <c r="M114" s="27"/>
      <c r="N114" s="27"/>
    </row>
    <row r="127" spans="1:15">
      <c r="O127" s="27"/>
    </row>
    <row r="128" spans="1:15">
      <c r="O128" s="27"/>
    </row>
    <row r="129" spans="15:15">
      <c r="O129" s="27"/>
    </row>
    <row r="130" spans="15:15">
      <c r="O130" s="27"/>
    </row>
    <row r="131" spans="15:15">
      <c r="O131" s="27"/>
    </row>
    <row r="132" spans="15:15">
      <c r="O132" s="27"/>
    </row>
    <row r="133" spans="15:15">
      <c r="O133" s="27"/>
    </row>
    <row r="134" spans="15:15">
      <c r="O134" s="27"/>
    </row>
    <row r="135" spans="15:15">
      <c r="O135" s="27"/>
    </row>
    <row r="136" spans="15:15">
      <c r="O136" s="27"/>
    </row>
  </sheetData>
  <mergeCells count="12">
    <mergeCell ref="E1:G1"/>
    <mergeCell ref="L1:N1"/>
    <mergeCell ref="E2:G2"/>
    <mergeCell ref="L2:N2"/>
    <mergeCell ref="E3:G3"/>
    <mergeCell ref="L3:N3"/>
    <mergeCell ref="E4:G4"/>
    <mergeCell ref="L4:N4"/>
    <mergeCell ref="A5:G5"/>
    <mergeCell ref="H5:N5"/>
    <mergeCell ref="A6:G6"/>
    <mergeCell ref="H6:N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2025-12-12T09:51:55Z</dcterms:modified>
</cp:coreProperties>
</file>